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335" activeTab="1"/>
  </bookViews>
  <sheets>
    <sheet name="Formularz ofertowy_Arkusz 1" sheetId="1" r:id="rId1"/>
    <sheet name="Formularz ofertowy_Arkusz 2" sheetId="2" r:id="rId2"/>
  </sheets>
  <definedNames>
    <definedName name="_xlfn.COUNTIFS" hidden="1">#NAME?</definedName>
    <definedName name="_xlnm.Print_Area" localSheetId="0">'Formularz ofertowy_Arkusz 1'!$A$1:$I$130</definedName>
    <definedName name="_xlnm.Print_Area" localSheetId="1">'Formularz ofertowy_Arkusz 2'!$A$1:$M$42</definedName>
    <definedName name="_xlnm.Print_Titles" localSheetId="0">'Formularz ofertowy_Arkusz 1'!$1:$11</definedName>
    <definedName name="_xlnm.Print_Titles" localSheetId="1">'Formularz ofertowy_Arkusz 2'!$A:$A,'Formularz ofertowy_Arkusz 2'!$1:$3</definedName>
  </definedNames>
  <calcPr fullCalcOnLoad="1"/>
</workbook>
</file>

<file path=xl/sharedStrings.xml><?xml version="1.0" encoding="utf-8"?>
<sst xmlns="http://schemas.openxmlformats.org/spreadsheetml/2006/main" count="252" uniqueCount="186">
  <si>
    <t>Lp.</t>
  </si>
  <si>
    <t>kpl.</t>
  </si>
  <si>
    <t>Opis</t>
  </si>
  <si>
    <t>Jedn.
przedm.</t>
  </si>
  <si>
    <t>Cena
jednostkowa
netto</t>
  </si>
  <si>
    <t>Stawka
podatku VAT</t>
  </si>
  <si>
    <t>Wartość VAT</t>
  </si>
  <si>
    <t>Cena
jednostkowa
brutto</t>
  </si>
  <si>
    <t>Wartość netto</t>
  </si>
  <si>
    <t>Wartość brutto</t>
  </si>
  <si>
    <t>Łączna ilość</t>
  </si>
  <si>
    <t>Wartość
jednostkowa
VAT</t>
  </si>
  <si>
    <t>RAZEM</t>
  </si>
  <si>
    <t>Ceny jednostkowe</t>
  </si>
  <si>
    <t xml:space="preserve">ZAMAWIAJĄCY: </t>
  </si>
  <si>
    <t>WYKONAWCA:</t>
  </si>
  <si>
    <t>Firma albo imię i nazwisko Wykonawcy:</t>
  </si>
  <si>
    <t>Siedziba albo miejsce zamieszkania i adres Wykonawcy:</t>
  </si>
  <si>
    <t xml:space="preserve">Dane teleadresowe na które należy przekazywać korespondencję związaną z niniejszym postępowaniem: </t>
  </si>
  <si>
    <t>Osoba upoważniona do reprezentacji Wykonawcy/-ów i podpisująca ofertę:</t>
  </si>
  <si>
    <t xml:space="preserve">Osoba odpowiedzialna za kontakty z Zamawiającym: </t>
  </si>
  <si>
    <t>OFERTA:</t>
  </si>
  <si>
    <t>OŚWIADCZENIA WYKONAWCY</t>
  </si>
  <si>
    <t>Oświadczam/y, że informacje i dokumenty zawarte w Ofercie na stronach od nr .............. do nr .................. / w pliku ……………… stanowią tajemnicę przedsiębiorstwa w rozumieniu przepisów o zwalczaniu nieuczciwej konkurencji i zastrzegamy, że nie mogą być one udostępniane. Informacje i dokumenty zawarte na pozostałych stronach Oferty są jawne. (W przypadku utajnienia oferty Wykonawca zobowiązany jest wykazać, iż zastrzeżone informacje stanowią tajemnicę przedsiębiorstwa w szczególności określając, w jaki sposób zostały spełnione przesłanki, o których mowa w art. 11 pkt. 4 ustawy z 16 kwietnia 1993 r. o zwalczaniu nieuczciwej konkurencji, zgodnie z którym tajemnicę przedsiębiorstwa stanowi określona informacja, jeżeli spełnia łącznie 3 warunki:</t>
  </si>
  <si>
    <t>ZOBOWIĄZANIE W PRZYPADKU PRZYZNANIA ZAMÓWIENIA</t>
  </si>
  <si>
    <t>PODWYKONAWSTWO</t>
  </si>
  <si>
    <t>Oświadczam/y, że zamierzam/y powierzyć podwykonawcom następujące części zamówienia:</t>
  </si>
  <si>
    <t>SPIS ZAWARTOŚCI</t>
  </si>
  <si>
    <t>Integralną część oferty stanowią następujące dokumenty:</t>
  </si>
  <si>
    <t>1)</t>
  </si>
  <si>
    <t>2)</t>
  </si>
  <si>
    <t>3)</t>
  </si>
  <si>
    <t>4)</t>
  </si>
  <si>
    <t>5)</t>
  </si>
  <si>
    <t>6)</t>
  </si>
  <si>
    <t>Znak sprawy :</t>
  </si>
  <si>
    <t>REGON:</t>
  </si>
  <si>
    <t xml:space="preserve">NIP: </t>
  </si>
  <si>
    <t>adres korespondencyjny:</t>
  </si>
  <si>
    <t>numer telefonu:</t>
  </si>
  <si>
    <t>e-mail:</t>
  </si>
  <si>
    <t>skrzynka e-puap:</t>
  </si>
  <si>
    <t>..............................................................................................................................................</t>
  </si>
  <si>
    <t>…...........</t>
  </si>
  <si>
    <t xml:space="preserve">Netto: </t>
  </si>
  <si>
    <t>Brutto:</t>
  </si>
  <si>
    <t>w tym podatek VAT w stawce 8%:</t>
  </si>
  <si>
    <t>w tym podatek VAT w stawce 23%:</t>
  </si>
  <si>
    <t>….....</t>
  </si>
  <si>
    <t>1. Oświadczam/y, że powyższa cena zawierają wszystkie koszty, jakie ponosi Zamawiający w przypadku wyboru niniejszej oferty na zasadach wynikających z umowy.</t>
  </si>
  <si>
    <t>2. Oświadczam/y, że zapoznałem/liśmy się z wymaganiami Zamawiającego, dotyczącymi przedmiotu zamówienia zamieszczonymi w SIWZ wraz z załącznikami i nie wnoszę/wnosimy do nich żadnych zastrzeżeń.</t>
  </si>
  <si>
    <t xml:space="preserve">4. Oświadczam/y, że zrealizuję/emy zamówienie zgodnie z SIWZ i Projektem umowy. </t>
  </si>
  <si>
    <t>5. Wadium zostało wniesione w formie:</t>
  </si>
  <si>
    <t>6. Wadium należy zwrócić na nr konta w banku:</t>
  </si>
  <si>
    <t>8. Zobowiązujemy się dotrzymać wskazanego terminu realizacji zamówienia.</t>
  </si>
  <si>
    <t xml:space="preserve">9. Pod groźbą odpowiedzialności karnej oświadczamy, iż wszystkie załączone do oferty dokumenty i złożone oświadczenia opisują stan faktyczny i prawny, aktualny na dzień składania ofert (art. 297 kk). </t>
  </si>
  <si>
    <t>10. Składając niniejszą ofertę, zgodnie z art. 91 ust. 3a ustawy Pzp informuję, że wybór oferty:</t>
  </si>
  <si>
    <t>1. Akceptuję proponowany przez Zamawiającego Projekt umowy, który zobowiązuję się podpisać w miejscu i terminie wskazanym przez Zamawiającego.</t>
  </si>
  <si>
    <t>2. W przypadku wybrania mojej oferty, przed podpisaniem umowy wniosę zabezpieczenie należytego wykonania umowy w wysokości 5 % całkowitej ceny oferty brutto.</t>
  </si>
  <si>
    <t>3. Osobami uprawnionymi do merytorycznej współpracy i koordynacji w wykonywaniu zadania ze strony Wykonawcy są:</t>
  </si>
  <si>
    <t>......................................................................................................................................................</t>
  </si>
  <si>
    <t xml:space="preserve">Wartość brutto (PLN) lub procentowy udział podwykonawstwa: </t>
  </si>
  <si>
    <t>7. Oświadczam/y, że informacje i dokumenty zawarte w Ofercie na stronach od nr ..................... do nr ................... / w pliku ………………................. stanowią tajemnicę przedsiębiorstwa w rozumieniu przepisów o zwalczaniu nieuczciwej konkurencji i zastrzegamy, że nie mogą być one udostępniane. Informacje i dokumenty zawarte na pozostałych stronach Oferty są jawne. (W przypadku utajnienia oferty Wykonawca zobowiązany jest wykazać, iż zastrzeżone informacje stanowią tajemnicę przedsiębiorstwa w szczególności określając, w jaki sposób zostały spełnione przesłanki, o których mowa w art. 11 pkt. 4 ustawy z 16 kwietnia 1993 r. o zwalczaniu nieuczciwej konkurencji, zgodnie z którym tajemnicę przedsiębiorstwa stanowi określona informacja, jeżeli spełnia łącznie 3 warunki:</t>
  </si>
  <si>
    <t>Producent</t>
  </si>
  <si>
    <t>Model</t>
  </si>
  <si>
    <t>Załącznik nr 1 do Instrukcji dla Wykonawców Specyfikacji Istotnych Warunków Zamówienia</t>
  </si>
  <si>
    <t>………...……., dnia …………………….. r.</t>
  </si>
  <si>
    <t xml:space="preserve">3. Oświadczam/y, że uważam/y się za związanych niniejszą ofertą przez okres 60 dni od upływu terminu składania ofert. </t>
  </si>
  <si>
    <t>Formularz ofertowy</t>
  </si>
  <si>
    <t xml:space="preserve">     a. nie będzie prowadzić do powstania obowiązku podatkowego po stronie Zamawiającego, zgodnie z przepisami o podatku od towarów i usług, który miałby obowiązek rozliczyć,</t>
  </si>
  <si>
    <t xml:space="preserve">     b. będzie prowadzić do powstania obowiązku podatkowego po stronie Zamawiającego, zgodnie z przepisami o podatku od towarów i usług, który miałby obowiązek rozliczyć – w następującym zakresie:</t>
  </si>
  <si>
    <t xml:space="preserve">  a. ma charakter techniczny, technologiczny, organizacyjny przedsiębiorstwa lub jest to inna informacja mająca wartość gospodarczą,</t>
  </si>
  <si>
    <t xml:space="preserve">  b. nie została ujawniona do wiadomości publicznej,</t>
  </si>
  <si>
    <t xml:space="preserve">  c. podjęto w stosunku do niej niezbędne działania w celu zachowania poufności.</t>
  </si>
  <si>
    <t>Nazwa i adres podwykonawcy (jeśli jest znany):</t>
  </si>
  <si>
    <t>I.1.1</t>
  </si>
  <si>
    <t>I.1.2</t>
  </si>
  <si>
    <t>I.2.1</t>
  </si>
  <si>
    <t>I.2.2</t>
  </si>
  <si>
    <t>II.3.1</t>
  </si>
  <si>
    <t>II.3.2</t>
  </si>
  <si>
    <t>II.4.1</t>
  </si>
  <si>
    <t>II.4.2</t>
  </si>
  <si>
    <t>II.5.1</t>
  </si>
  <si>
    <t>II.5.2</t>
  </si>
  <si>
    <t xml:space="preserve">Podstawowe urządzenia:
Kolektor słoneczny + Zbiornik akumulacyjny 
/ Kocioł 
/ Panel fotowoltaiczny + Inwerter </t>
  </si>
  <si>
    <t>Zestaw paneli fotowoltaicznych o łącznej mocy min. 2,04 kW  - PRACE PROJEKTOWE</t>
  </si>
  <si>
    <t>Zestaw paneli fotowoltaicznych o łącznej mocy min. 2,04 kW  - DOSTAWA I MONTAŻ</t>
  </si>
  <si>
    <t>Zestaw paneli fotowoltaicznych o łącznej mocy min. 3,06 kW  - PRACE PROJEKTOWE</t>
  </si>
  <si>
    <t>Zestaw paneli fotowoltaicznych o łącznej mocy min. 3,06 kW  - DOSTAWA I MONTAŻ</t>
  </si>
  <si>
    <t>Zestaw paneli fotowoltaicznych o łącznej mocy min. 4,08 kW  - PRACE PROJEKTOWE</t>
  </si>
  <si>
    <t>Zestaw paneli fotowoltaicznych o łącznej mocy min. 4,08 kW  - DOSTAWA I MONTAŻ</t>
  </si>
  <si>
    <t>Zestaw paneli fotowoltaicznych o łącznej mocy min. 5,10 kW  - PRACE PROJEKTOWE</t>
  </si>
  <si>
    <t>Zestaw paneli fotowoltaicznych o łącznej mocy min. 5,10 kW  - DOSTAWA I MONTAŻ</t>
  </si>
  <si>
    <t>Zestaw paneli fotowoltaicznych o łącznej mocy min. 2,04 kW  - KOSZT PRZYŁĄCZENIA DO INSTALACJI WEWNĘTRZNEJ BUDYNKU</t>
  </si>
  <si>
    <t>Zestaw paneli fotowoltaicznych o łącznej mocy min. 3,06 kW - KOSZT PRZYŁĄCZENIA DO INSTALACJI WEWNĘTRZNEJ BUDYNKU</t>
  </si>
  <si>
    <t>Zestaw paneli fotowoltaicznych o łącznej mocy min. 4,08 kW - KOSZT PRZYŁĄCZENIA DO INSTALACJI WEWNĘTRZNEJ BUDYNKU</t>
  </si>
  <si>
    <t>II.3.3</t>
  </si>
  <si>
    <t>Zestaw paneli fotowoltaicznych o łącznej mocy min. 5,10 kW  - KOSZT PRZYŁĄCZENIA DO INSTALACJI WEWNĘTRZNEJ BUDYNKU</t>
  </si>
  <si>
    <t>II.4.3</t>
  </si>
  <si>
    <t>II.5.3</t>
  </si>
  <si>
    <t>I.2.3</t>
  </si>
  <si>
    <t>GMINA SKOMLIN</t>
  </si>
  <si>
    <t>ul. Trojanowskiego 1</t>
  </si>
  <si>
    <t>98-346 Skomlin</t>
  </si>
  <si>
    <t>NIP: 832-197-16-51</t>
  </si>
  <si>
    <t>REGON: 730934737</t>
  </si>
  <si>
    <t xml:space="preserve"> i 54 mikro-instalacji fotowoltaicznych z przeznaczeniem dla gospodarstw domowych w ramach Projektu pn.</t>
  </si>
  <si>
    <t>„Ochrona powietrza w Gminie Skomlin poprzez montaż odnawialnych źródeł energii”</t>
  </si>
  <si>
    <t>Instalacje kolektorów słonecznych</t>
  </si>
  <si>
    <t>Instalacje kotłów na biomasę</t>
  </si>
  <si>
    <t>Instalacje fotowoltaiczne</t>
  </si>
  <si>
    <t>INSTALACJE KOLEKTORÓW SŁONECZNYCH, LOKALIZOWANE NA / W BUDYNKU MIESZKALNYM (o pow. do 300 m2)</t>
  </si>
  <si>
    <t>INSTALACJE KOTŁÓW NA BIOMASĘ, LOKALIZOWANE W BUDYNKU MIESZKALNYM (o pow. do 300 m2)</t>
  </si>
  <si>
    <t>Załącznik nr 1 do Instrukcji dla Wykonawców Specyfikacji Istotnych Warunków Zamówienia na dostawę i montaż wraz z zaprojektowaniem i uruchomieniem 28 instalacji kolektorów słonecznych, 28 instalacji kotłów na biomasę i 54 mikro-instalacji fotowoltaicznych z przeznaczeniem dla gospodarstw domowych w ramach Projektu pn. „Ochrona powietrza w Gminie Skomlin poprzez montaż odnawialnych źródeł energii”</t>
  </si>
  <si>
    <t>na dostawę i montaż wraz z zaprojektowaniem i uruchomieniem 28 instalacji kolektorów słonecznych, 28 instalacji kotłów na biomasę</t>
  </si>
  <si>
    <t>RAZEM:</t>
  </si>
  <si>
    <t>III.6.1</t>
  </si>
  <si>
    <t>III.6.2</t>
  </si>
  <si>
    <t>III.6.3</t>
  </si>
  <si>
    <t>III.7.1</t>
  </si>
  <si>
    <t>III.7.2</t>
  </si>
  <si>
    <t>III.7.3</t>
  </si>
  <si>
    <t>III.8.1</t>
  </si>
  <si>
    <t>III.8.2</t>
  </si>
  <si>
    <t>III.8.3</t>
  </si>
  <si>
    <t>III.9.1</t>
  </si>
  <si>
    <t>III.9.2</t>
  </si>
  <si>
    <t>III.9.3</t>
  </si>
  <si>
    <t>Brutto słownie:</t>
  </si>
  <si>
    <t xml:space="preserve">1.  Oświadczamy, że osoba skierowana do realizacji zamówienia na stanowisku Kierownika Budowy: </t>
  </si>
  <si>
    <t xml:space="preserve">Pani/Pan: </t>
  </si>
  <si>
    <t>L.p.</t>
  </si>
  <si>
    <t>Nazwa i opis zamówienia</t>
  </si>
  <si>
    <t>Data zakończenia realizacji
(dd-mm-rrrr)</t>
  </si>
  <si>
    <t>Podmiot na rzecz którego zadanie zostało wykonane</t>
  </si>
  <si>
    <t>szt. zamówień, w tym:</t>
  </si>
  <si>
    <t>Liczba instalacji</t>
  </si>
  <si>
    <t>KRS:</t>
  </si>
  <si>
    <t>Zestaw 1: 2 kolektory słoneczne płaskie, zasilające podgrzewacz pojemnościowy o objętości min. 240 dm3  - PRACE PROJEKTOWE</t>
  </si>
  <si>
    <t>Zestaw 1: 2 kolektory słoneczne płaskie, zasilające podgrzewacz pojemnościowy o objętości min. 240 dm3  - DOSTAWA I MONTAŻ</t>
  </si>
  <si>
    <t>Zestaw 1: 2 kolektory słoneczne płaskie, zasilające podgrzewacz pojemnościowy o objętości min. 240 dm3  - KOSZT PRZYŁĄCZENIA DO INSTALACJI WEWNĘTRZNEJ BUDYNKU</t>
  </si>
  <si>
    <t>Zestaw 2: 3 kolektory słoneczne płaskie, zasilające podgrzewacz pojemnościowy o objętości min. 270 dm3  - PRACE PROJEKTOWE</t>
  </si>
  <si>
    <t>Zestaw 2: 3 kolektory słoneczne płaskie, zasilające podgrzewacz pojemnościowy o objętości min. 270 dm3   - DOSTAWA I MONTAŻ</t>
  </si>
  <si>
    <t>Zestaw 2: 3 kolektory słoneczne płaskie, zasilające podgrzewacz pojemnościowy o objętości min. 270 dm3   - KOSZT PRZYŁĄCZENIA DO INSTALACJI WEWNĘTRZNEJ BUDYNKU</t>
  </si>
  <si>
    <t>Zestaw 3: kocioł na biomasę (pellet) o mocy cieplnej minimum 15 kW z zasobnikiem paliwa o objętości min. 250 dm3   - PRACE PROJEKTOWE</t>
  </si>
  <si>
    <t>Zestaw 3: kocioł na biomasę (pellet) o mocy cieplnej minimum 15 kW z zasobnikiem paliwa o objętości min. 250 dm3 - DOSTAWA I MONTAŻ</t>
  </si>
  <si>
    <t>Zestaw 3: kocioł na biomasę (pellet) o mocy cieplnej minimum 15 kW z zasobnikiem paliwa o objętości min. 250 dm3 - KOSZT PRZYŁĄCZENIA DO INSTALACJI WEWNĘTRZNEJ BUDYNKU</t>
  </si>
  <si>
    <t>Zestaw 4:kocioł na biomasę (pellet) o mocy cieplnej minimum 20 kW z zasobnikiem paliwa o objętości min. 300 dm3 - PRACE PROJEKTOWE</t>
  </si>
  <si>
    <t>Zestaw 4: kocioł na biomasę (pellet) o mocy cieplnej minimum 20 kW z zasobnikiem paliwa o objętości min. 300 dm3 - DOSTAWA I MONTAŻ</t>
  </si>
  <si>
    <t>Zestaw 4: kocioł na biomasę (pellet) o mocy cieplnej minimum 20 kW z zasobnikiem paliwa o objętości min. 300 dm3 - KOSZT PRZYŁĄCZENIA DO INSTALACJI WEWNĘTRZNEJ BUDYNKU</t>
  </si>
  <si>
    <t>Zestaw 5:kocioł na biomasę (pellet) o mocy cieplnej minimum 25 kW z zasobnikiem paliwa o objętości min. 340 dm3 - PRACE PROJEKTOWE</t>
  </si>
  <si>
    <t>Zestaw 5: kocioł na biomasę (pellet) o mocy cieplnej minimum 25 kW z zasobnikiem paliwa o objętości min. 340 dm3 - DOSTAWA I MONTAŻ</t>
  </si>
  <si>
    <t>Zestaw 5: kocioł na biomasę (pellet) o mocy cieplnej minimum 25 kW z zasobnikiem paliwa o objętości min. 340 dm3 - KOSZT PRZYŁĄCZENIA DO INSTALACJI WEWNĘTRZNEJ BUDYNKU</t>
  </si>
  <si>
    <t>….....................</t>
  </si>
  <si>
    <t>%</t>
  </si>
  <si>
    <t>(minimum 80,0%)</t>
  </si>
  <si>
    <t>[°C]</t>
  </si>
  <si>
    <t>(maximum 205,0 °C)</t>
  </si>
  <si>
    <t>(minimum 90,0%)</t>
  </si>
  <si>
    <t>2.  Oświadczamy, że oferujemy kolektor słoneczny o sprawności optycznej, odniesionej do powierzchni apertury:</t>
  </si>
  <si>
    <t>3.  Oświadczamy, że oferujemy kolektor słoneczny o temperaturze stagnacji, przy GS = 1000 [W/m2] i dT = 30[°C]:</t>
  </si>
  <si>
    <t>4.  Oświadczamy, że oferujemy kocioł na biomasę o sprawności:</t>
  </si>
  <si>
    <t>5.  Oświadczamy, że oferujemy panel fotowoltaiczny o sprawności:</t>
  </si>
  <si>
    <t>(minimum 16,5%)</t>
  </si>
  <si>
    <t>6.  Oświadczamy, że gwarancja producenta na oferowane prezez nas panele fotowoltaiczne wynosi:</t>
  </si>
  <si>
    <t>lat</t>
  </si>
  <si>
    <t>(minimum 10 lat)</t>
  </si>
  <si>
    <t>INSTALACJE FOTOWOLTAICZNE FUNKCJONALNIE POWIĄZANE Z BUDYNKIEM MIESZKALNYM o pow. do 300 m2</t>
  </si>
  <si>
    <t>ZP.2710.2.2020</t>
  </si>
  <si>
    <t>1.2.4</t>
  </si>
  <si>
    <t>Zestaw 2: 3 kolektory słoneczne płaskie zasilające podgrzewacz pojemnościowy o objętości min. 270dm3 - KOSZT MAGAZYNOWANIA ENERGII CIEPLNEJ</t>
  </si>
  <si>
    <t>1.1.3</t>
  </si>
  <si>
    <t>I.1.4</t>
  </si>
  <si>
    <t xml:space="preserve">        -    zł</t>
  </si>
  <si>
    <t xml:space="preserve">           -   zł</t>
  </si>
  <si>
    <t xml:space="preserve">             -      zł</t>
  </si>
  <si>
    <t xml:space="preserve">              -    zł</t>
  </si>
  <si>
    <t xml:space="preserve">                 -    zł</t>
  </si>
  <si>
    <t xml:space="preserve">               -   zł</t>
  </si>
  <si>
    <t xml:space="preserve">               -    zł</t>
  </si>
  <si>
    <t xml:space="preserve">                -     zł</t>
  </si>
  <si>
    <t>ZP.2710.2.2020...</t>
  </si>
  <si>
    <r>
      <t xml:space="preserve">Odpowiadając na ogłoszenie o przetargu nieograniczonym na dostawę i montaż wraz z zaprojektowaniem i uruchomieniem 28 instalacji kolektorów słonecznych, 28 instalacji kotłów na biomasę i 54 mikro-instalacji fotowoltaicznych z przeznaczeniem dla gospodarstw domowych w ramach Projektu pn. „Ochrona powietrza w Gminie Skomlin poprzez montaż odnawialnych źródeł energii”, prowadzonego przez Gminę Skomlin, </t>
    </r>
    <r>
      <rPr>
        <sz val="10"/>
        <color indexed="8"/>
        <rFont val="Times New Roman"/>
        <family val="1"/>
      </rPr>
      <t>oferujemy wykonanie przedmiotu zamówienia opisanego w specyfikacji istotnych warunków zmówienia, a w szczególności w opisie przedmiotu zamówienia, za cenę ryczałtową:</t>
    </r>
  </si>
  <si>
    <t>posiada doświadczenie, polegające na wykonaniu w okresie ostatnich 5 lat przed upływem terminu składania ofert, na stanowisku kierownika budowy (w formule dostawa z montażem lub robót budowlanych), zamówień obejmujących montaż w ramach jednej umowy łącznie co najmniej 75 instalacji dla gospodarstw domowych następujących trzech rodzajów: kolektorów słonecznych, kotłów na biomasę i instalacji fotowoltaicznych, w ramach jednej umowy, o wartości minimum 1.500.000 zł brutto każde zamówienie, w liczbie:</t>
  </si>
  <si>
    <t>Zestaw 1: kolektory słoneczne płaskie, zasilajace podgrzewacz pojemnościowy o objętości min. 240 dm3 - KOSZT MAGAZYNOWANIA ENERGII CIEPLNEJ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</si>
</sst>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"/>
    <numFmt numFmtId="172" formatCode="0.0"/>
    <numFmt numFmtId="173" formatCode="#,##0&quot; %&quot;"/>
    <numFmt numFmtId="174" formatCode="#,##0&quot; os.&quot;"/>
    <numFmt numFmtId="175" formatCode="#,##0&quot; szt.&quot;"/>
    <numFmt numFmtId="176" formatCode="#,##0.0&quot; m2&quot;"/>
    <numFmt numFmtId="177" formatCode="#,##0&quot; l&quot;"/>
    <numFmt numFmtId="178" formatCode="_-* #,##0\ [$zł-415]_-;\-* #,##0\ [$zł-415]_-;_-* &quot;-&quot;??\ [$zł-415]_-;_-@_-"/>
    <numFmt numFmtId="179" formatCode="#,##0.00&quot; kW&quot;"/>
    <numFmt numFmtId="180" formatCode="_-* #,##0\ &quot;zł&quot;_-;\-* #,##0\ &quot;zł&quot;_-;_-* &quot;-&quot;??\ &quot;zł&quot;_-;_-@_-"/>
    <numFmt numFmtId="181" formatCode="#,##0&quot; W&quot;"/>
    <numFmt numFmtId="182" formatCode="#,##0&quot; W/m2&quot;"/>
    <numFmt numFmtId="183" formatCode="yyyy/mm/dd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8"/>
      <color indexed="8"/>
      <name val="Calibri"/>
      <family val="2"/>
    </font>
    <font>
      <b/>
      <u val="single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8"/>
      <color theme="1"/>
      <name val="Arial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medium"/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 style="medium"/>
      <top style="medium"/>
      <bottom style="hair">
        <color rgb="FF000000"/>
      </bottom>
    </border>
    <border>
      <left style="medium"/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medium"/>
      <top style="hair">
        <color rgb="FF000000"/>
      </top>
      <bottom>
        <color indexed="63"/>
      </bottom>
    </border>
    <border>
      <left style="medium"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/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medium"/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>
        <color rgb="FF000000"/>
      </bottom>
    </border>
    <border>
      <left style="hair"/>
      <right style="medium"/>
      <top style="medium"/>
      <bottom style="hair">
        <color rgb="FF000000"/>
      </bottom>
    </border>
    <border>
      <left style="medium"/>
      <right style="hair"/>
      <top style="hair">
        <color rgb="FF000000"/>
      </top>
      <bottom>
        <color indexed="63"/>
      </bottom>
    </border>
    <border>
      <left style="hair"/>
      <right style="medium"/>
      <top style="hair">
        <color rgb="FF000000"/>
      </top>
      <bottom>
        <color indexed="63"/>
      </bottom>
    </border>
    <border>
      <left style="medium"/>
      <right style="hair"/>
      <top style="hair">
        <color rgb="FF000000"/>
      </top>
      <bottom style="hair">
        <color rgb="FF000000"/>
      </bottom>
    </border>
    <border>
      <left style="hair"/>
      <right style="medium"/>
      <top style="hair">
        <color rgb="FF000000"/>
      </top>
      <bottom style="hair">
        <color rgb="FF000000"/>
      </bottom>
    </border>
    <border>
      <left style="medium"/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>
        <color rgb="FF000000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medium"/>
      <top>
        <color indexed="63"/>
      </top>
      <bottom style="hair">
        <color rgb="FF000000"/>
      </bottom>
    </border>
    <border>
      <left style="medium"/>
      <right style="hair">
        <color rgb="FF000000"/>
      </right>
      <top style="thin"/>
      <bottom style="thin"/>
    </border>
    <border>
      <left style="hair">
        <color rgb="FF000000"/>
      </left>
      <right style="hair">
        <color rgb="FF000000"/>
      </right>
      <top style="thin"/>
      <bottom style="thin"/>
    </border>
    <border>
      <left style="hair">
        <color rgb="FF000000"/>
      </left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>
        <color rgb="FF000000"/>
      </left>
      <right style="medium"/>
      <top style="thin"/>
      <bottom style="thin"/>
    </border>
    <border>
      <left style="medium"/>
      <right style="hair"/>
      <top>
        <color indexed="63"/>
      </top>
      <bottom style="hair">
        <color rgb="FF000000"/>
      </bottom>
    </border>
    <border>
      <left style="hair"/>
      <right style="medium"/>
      <top>
        <color indexed="63"/>
      </top>
      <bottom style="hair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/>
    </xf>
    <xf numFmtId="44" fontId="53" fillId="33" borderId="10" xfId="0" applyNumberFormat="1" applyFont="1" applyFill="1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9" fontId="52" fillId="0" borderId="10" xfId="0" applyNumberFormat="1" applyFont="1" applyBorder="1" applyAlignment="1">
      <alignment horizontal="center" vertical="center"/>
    </xf>
    <xf numFmtId="44" fontId="52" fillId="0" borderId="10" xfId="6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3" fillId="33" borderId="17" xfId="0" applyFont="1" applyFill="1" applyBorder="1" applyAlignment="1">
      <alignment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44" fontId="52" fillId="0" borderId="21" xfId="6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44" fontId="52" fillId="0" borderId="18" xfId="0" applyNumberFormat="1" applyFont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44" fontId="52" fillId="0" borderId="10" xfId="60" applyFont="1" applyBorder="1" applyAlignment="1" quotePrefix="1">
      <alignment horizontal="center" vertical="center"/>
    </xf>
    <xf numFmtId="44" fontId="52" fillId="0" borderId="10" xfId="60" applyFont="1" applyBorder="1" applyAlignment="1">
      <alignment horizontal="center" vertical="center"/>
    </xf>
    <xf numFmtId="44" fontId="52" fillId="0" borderId="21" xfId="60" applyFont="1" applyBorder="1" applyAlignment="1">
      <alignment horizontal="center" vertical="center"/>
    </xf>
    <xf numFmtId="44" fontId="52" fillId="0" borderId="10" xfId="60" applyFont="1" applyBorder="1" applyAlignment="1" quotePrefix="1">
      <alignment horizontal="center" vertical="center"/>
    </xf>
    <xf numFmtId="44" fontId="52" fillId="0" borderId="18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44" fontId="52" fillId="0" borderId="18" xfId="60" applyFont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44" fontId="52" fillId="0" borderId="18" xfId="6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44" fontId="53" fillId="0" borderId="12" xfId="60" applyFont="1" applyBorder="1" applyAlignment="1">
      <alignment horizontal="center" vertical="center" wrapText="1"/>
    </xf>
    <xf numFmtId="44" fontId="53" fillId="0" borderId="15" xfId="60" applyFont="1" applyBorder="1" applyAlignment="1">
      <alignment horizontal="center" vertical="center" wrapText="1"/>
    </xf>
    <xf numFmtId="44" fontId="52" fillId="0" borderId="17" xfId="60" applyFont="1" applyBorder="1" applyAlignment="1">
      <alignment horizontal="center" vertical="center"/>
    </xf>
    <xf numFmtId="44" fontId="53" fillId="33" borderId="17" xfId="60" applyFont="1" applyFill="1" applyBorder="1" applyAlignment="1">
      <alignment horizontal="center" vertical="center"/>
    </xf>
    <xf numFmtId="44" fontId="52" fillId="0" borderId="0" xfId="60" applyFont="1" applyAlignment="1">
      <alignment horizontal="center" vertical="center"/>
    </xf>
    <xf numFmtId="44" fontId="52" fillId="12" borderId="17" xfId="60" applyFont="1" applyFill="1" applyBorder="1" applyAlignment="1">
      <alignment horizontal="center" vertical="center"/>
    </xf>
    <xf numFmtId="0" fontId="53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44" fontId="53" fillId="0" borderId="28" xfId="6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6" fillId="0" borderId="34" xfId="0" applyFont="1" applyBorder="1" applyAlignment="1">
      <alignment vertical="center"/>
    </xf>
    <xf numFmtId="0" fontId="56" fillId="0" borderId="35" xfId="0" applyFont="1" applyBorder="1" applyAlignment="1">
      <alignment vertical="center"/>
    </xf>
    <xf numFmtId="0" fontId="56" fillId="0" borderId="36" xfId="0" applyFont="1" applyBorder="1" applyAlignment="1">
      <alignment vertical="center"/>
    </xf>
    <xf numFmtId="0" fontId="56" fillId="0" borderId="37" xfId="0" applyFont="1" applyBorder="1" applyAlignment="1">
      <alignment vertical="center"/>
    </xf>
    <xf numFmtId="0" fontId="56" fillId="0" borderId="38" xfId="0" applyFont="1" applyBorder="1" applyAlignment="1">
      <alignment vertical="center"/>
    </xf>
    <xf numFmtId="0" fontId="56" fillId="0" borderId="39" xfId="0" applyFont="1" applyBorder="1" applyAlignment="1">
      <alignment vertical="center"/>
    </xf>
    <xf numFmtId="0" fontId="56" fillId="0" borderId="40" xfId="0" applyFont="1" applyBorder="1" applyAlignment="1">
      <alignment vertical="center"/>
    </xf>
    <xf numFmtId="0" fontId="56" fillId="0" borderId="41" xfId="0" applyFont="1" applyBorder="1" applyAlignment="1">
      <alignment vertical="center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vertical="center" wrapText="1"/>
    </xf>
    <xf numFmtId="0" fontId="52" fillId="0" borderId="44" xfId="0" applyFont="1" applyBorder="1" applyAlignment="1">
      <alignment horizontal="center" vertical="center"/>
    </xf>
    <xf numFmtId="44" fontId="52" fillId="12" borderId="42" xfId="60" applyFont="1" applyFill="1" applyBorder="1" applyAlignment="1">
      <alignment horizontal="center" vertical="center"/>
    </xf>
    <xf numFmtId="9" fontId="52" fillId="0" borderId="43" xfId="0" applyNumberFormat="1" applyFont="1" applyBorder="1" applyAlignment="1">
      <alignment horizontal="center" vertical="center"/>
    </xf>
    <xf numFmtId="44" fontId="52" fillId="0" borderId="43" xfId="60" applyFont="1" applyBorder="1" applyAlignment="1">
      <alignment horizontal="center" vertical="center"/>
    </xf>
    <xf numFmtId="44" fontId="52" fillId="0" borderId="45" xfId="60" applyFont="1" applyBorder="1" applyAlignment="1">
      <alignment horizontal="center" vertical="center"/>
    </xf>
    <xf numFmtId="44" fontId="52" fillId="0" borderId="43" xfId="60" applyFont="1" applyBorder="1" applyAlignment="1" quotePrefix="1">
      <alignment horizontal="center" vertical="center"/>
    </xf>
    <xf numFmtId="44" fontId="52" fillId="0" borderId="44" xfId="60" applyFont="1" applyBorder="1" applyAlignment="1">
      <alignment horizontal="center" vertical="center"/>
    </xf>
    <xf numFmtId="44" fontId="52" fillId="0" borderId="45" xfId="0" applyNumberFormat="1" applyFont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3" fillId="33" borderId="46" xfId="0" applyFont="1" applyFill="1" applyBorder="1" applyAlignment="1">
      <alignment vertical="center"/>
    </xf>
    <xf numFmtId="0" fontId="53" fillId="33" borderId="47" xfId="0" applyFont="1" applyFill="1" applyBorder="1" applyAlignment="1">
      <alignment horizontal="center" vertical="center" wrapText="1"/>
    </xf>
    <xf numFmtId="0" fontId="53" fillId="33" borderId="48" xfId="0" applyFont="1" applyFill="1" applyBorder="1" applyAlignment="1">
      <alignment horizontal="center" vertical="center" wrapText="1"/>
    </xf>
    <xf numFmtId="0" fontId="53" fillId="33" borderId="49" xfId="0" applyFont="1" applyFill="1" applyBorder="1" applyAlignment="1">
      <alignment horizontal="center" vertical="center" wrapText="1"/>
    </xf>
    <xf numFmtId="0" fontId="53" fillId="33" borderId="50" xfId="0" applyFont="1" applyFill="1" applyBorder="1" applyAlignment="1">
      <alignment horizontal="center" vertical="center" wrapText="1"/>
    </xf>
    <xf numFmtId="44" fontId="53" fillId="33" borderId="46" xfId="60" applyFont="1" applyFill="1" applyBorder="1" applyAlignment="1">
      <alignment horizontal="center" vertical="center" wrapText="1"/>
    </xf>
    <xf numFmtId="0" fontId="53" fillId="33" borderId="51" xfId="0" applyFont="1" applyFill="1" applyBorder="1" applyAlignment="1">
      <alignment horizontal="center" vertical="center" wrapText="1"/>
    </xf>
    <xf numFmtId="0" fontId="53" fillId="33" borderId="4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52" fillId="0" borderId="21" xfId="0" applyFont="1" applyFill="1" applyBorder="1" applyAlignment="1">
      <alignment horizontal="center" vertical="center"/>
    </xf>
    <xf numFmtId="44" fontId="52" fillId="0" borderId="17" xfId="60" applyFont="1" applyFill="1" applyBorder="1" applyAlignment="1">
      <alignment horizontal="center" vertical="center"/>
    </xf>
    <xf numFmtId="9" fontId="52" fillId="0" borderId="10" xfId="0" applyNumberFormat="1" applyFont="1" applyFill="1" applyBorder="1" applyAlignment="1">
      <alignment horizontal="center" vertical="center"/>
    </xf>
    <xf numFmtId="44" fontId="52" fillId="0" borderId="10" xfId="60" applyFont="1" applyFill="1" applyBorder="1" applyAlignment="1">
      <alignment horizontal="center" vertical="center"/>
    </xf>
    <xf numFmtId="44" fontId="52" fillId="0" borderId="18" xfId="60" applyFont="1" applyFill="1" applyBorder="1" applyAlignment="1">
      <alignment horizontal="center" vertical="center"/>
    </xf>
    <xf numFmtId="44" fontId="52" fillId="0" borderId="10" xfId="60" applyFont="1" applyFill="1" applyBorder="1" applyAlignment="1" quotePrefix="1">
      <alignment horizontal="center" vertical="center"/>
    </xf>
    <xf numFmtId="44" fontId="52" fillId="0" borderId="21" xfId="60" applyFont="1" applyFill="1" applyBorder="1" applyAlignment="1">
      <alignment horizontal="center" vertical="center"/>
    </xf>
    <xf numFmtId="44" fontId="52" fillId="0" borderId="18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52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center" vertical="center"/>
    </xf>
    <xf numFmtId="44" fontId="56" fillId="0" borderId="34" xfId="60" applyFont="1" applyBorder="1" applyAlignment="1">
      <alignment horizontal="left" vertical="center"/>
    </xf>
    <xf numFmtId="171" fontId="58" fillId="0" borderId="34" xfId="0" applyNumberFormat="1" applyFont="1" applyBorder="1" applyAlignment="1">
      <alignment horizontal="center" vertical="center"/>
    </xf>
    <xf numFmtId="171" fontId="56" fillId="0" borderId="54" xfId="0" applyNumberFormat="1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 wrapText="1"/>
    </xf>
    <xf numFmtId="3" fontId="56" fillId="0" borderId="54" xfId="0" applyNumberFormat="1" applyFont="1" applyBorder="1" applyAlignment="1">
      <alignment horizontal="center" vertical="center" wrapText="1"/>
    </xf>
    <xf numFmtId="0" fontId="56" fillId="0" borderId="54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 wrapText="1"/>
    </xf>
    <xf numFmtId="44" fontId="58" fillId="0" borderId="34" xfId="60" applyFont="1" applyBorder="1" applyAlignment="1">
      <alignment horizontal="left" vertical="center"/>
    </xf>
    <xf numFmtId="44" fontId="58" fillId="0" borderId="0" xfId="60" applyFont="1" applyAlignment="1">
      <alignment horizontal="left" vertical="center"/>
    </xf>
    <xf numFmtId="44" fontId="58" fillId="0" borderId="35" xfId="60" applyFont="1" applyBorder="1" applyAlignment="1">
      <alignment horizontal="left" vertical="center"/>
    </xf>
    <xf numFmtId="0" fontId="58" fillId="0" borderId="34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2" fillId="12" borderId="31" xfId="0" applyFont="1" applyFill="1" applyBorder="1" applyAlignment="1">
      <alignment horizontal="center" vertical="center"/>
    </xf>
    <xf numFmtId="0" fontId="52" fillId="12" borderId="32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2" fillId="0" borderId="10" xfId="60" applyNumberFormat="1" applyFont="1" applyBorder="1" applyAlignment="1">
      <alignment horizontal="center" vertical="center"/>
    </xf>
    <xf numFmtId="0" fontId="52" fillId="0" borderId="18" xfId="60" applyNumberFormat="1" applyFont="1" applyBorder="1" applyAlignment="1">
      <alignment horizontal="center" vertical="center"/>
    </xf>
    <xf numFmtId="0" fontId="56" fillId="0" borderId="34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6" fillId="0" borderId="35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44" fontId="58" fillId="0" borderId="34" xfId="60" applyFont="1" applyBorder="1" applyAlignment="1">
      <alignment horizontal="left" vertical="center"/>
    </xf>
    <xf numFmtId="44" fontId="58" fillId="0" borderId="0" xfId="60" applyFont="1" applyAlignment="1">
      <alignment horizontal="left" vertical="center"/>
    </xf>
    <xf numFmtId="44" fontId="58" fillId="0" borderId="35" xfId="60" applyFont="1" applyBorder="1" applyAlignment="1">
      <alignment horizontal="left" vertical="center"/>
    </xf>
    <xf numFmtId="0" fontId="58" fillId="0" borderId="34" xfId="0" applyFont="1" applyBorder="1" applyAlignment="1">
      <alignment horizontal="left" vertical="center"/>
    </xf>
    <xf numFmtId="0" fontId="58" fillId="0" borderId="35" xfId="0" applyFont="1" applyBorder="1" applyAlignment="1">
      <alignment horizontal="left" vertical="center"/>
    </xf>
    <xf numFmtId="0" fontId="61" fillId="0" borderId="4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44" fontId="56" fillId="0" borderId="54" xfId="60" applyFont="1" applyBorder="1" applyAlignment="1">
      <alignment horizontal="left" vertical="center" wrapText="1"/>
    </xf>
    <xf numFmtId="0" fontId="56" fillId="0" borderId="55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183" fontId="56" fillId="0" borderId="55" xfId="60" applyNumberFormat="1" applyFont="1" applyBorder="1" applyAlignment="1">
      <alignment horizontal="left" vertical="center" wrapText="1"/>
    </xf>
    <xf numFmtId="183" fontId="56" fillId="0" borderId="57" xfId="60" applyNumberFormat="1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 indent="1"/>
    </xf>
    <xf numFmtId="0" fontId="56" fillId="0" borderId="0" xfId="0" applyFont="1" applyAlignment="1">
      <alignment horizontal="left" vertical="center"/>
    </xf>
    <xf numFmtId="0" fontId="56" fillId="0" borderId="55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44" fontId="56" fillId="0" borderId="54" xfId="60" applyFont="1" applyBorder="1" applyAlignment="1">
      <alignment horizontal="center" vertical="center" wrapText="1"/>
    </xf>
    <xf numFmtId="0" fontId="62" fillId="0" borderId="58" xfId="0" applyFont="1" applyBorder="1" applyAlignment="1">
      <alignment horizontal="center" vertical="center" wrapText="1"/>
    </xf>
    <xf numFmtId="0" fontId="62" fillId="0" borderId="59" xfId="0" applyFont="1" applyBorder="1" applyAlignment="1">
      <alignment horizontal="center" vertical="center" wrapText="1"/>
    </xf>
    <xf numFmtId="0" fontId="62" fillId="0" borderId="60" xfId="0" applyFont="1" applyBorder="1" applyAlignment="1">
      <alignment horizontal="center" vertical="center" wrapText="1"/>
    </xf>
    <xf numFmtId="0" fontId="52" fillId="12" borderId="25" xfId="0" applyFont="1" applyFill="1" applyBorder="1" applyAlignment="1">
      <alignment horizontal="center" vertical="center"/>
    </xf>
    <xf numFmtId="0" fontId="52" fillId="12" borderId="32" xfId="0" applyFont="1" applyFill="1" applyBorder="1" applyAlignment="1">
      <alignment horizontal="center" vertical="center"/>
    </xf>
    <xf numFmtId="0" fontId="52" fillId="12" borderId="61" xfId="0" applyFont="1" applyFill="1" applyBorder="1" applyAlignment="1">
      <alignment horizontal="center" vertical="center"/>
    </xf>
    <xf numFmtId="0" fontId="53" fillId="0" borderId="62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center" vertical="center"/>
    </xf>
    <xf numFmtId="0" fontId="52" fillId="12" borderId="64" xfId="0" applyFont="1" applyFill="1" applyBorder="1" applyAlignment="1">
      <alignment horizontal="center" vertical="center"/>
    </xf>
    <xf numFmtId="0" fontId="52" fillId="12" borderId="65" xfId="0" applyFont="1" applyFill="1" applyBorder="1" applyAlignment="1">
      <alignment horizontal="center" vertical="center"/>
    </xf>
    <xf numFmtId="0" fontId="52" fillId="12" borderId="31" xfId="0" applyFont="1" applyFill="1" applyBorder="1" applyAlignment="1">
      <alignment horizontal="center" vertical="center"/>
    </xf>
    <xf numFmtId="0" fontId="52" fillId="12" borderId="66" xfId="0" applyFont="1" applyFill="1" applyBorder="1" applyAlignment="1">
      <alignment horizontal="center" vertical="center"/>
    </xf>
    <xf numFmtId="0" fontId="52" fillId="12" borderId="24" xfId="0" applyFont="1" applyFill="1" applyBorder="1" applyAlignment="1">
      <alignment horizontal="center" vertical="center"/>
    </xf>
    <xf numFmtId="0" fontId="52" fillId="12" borderId="52" xfId="0" applyFont="1" applyFill="1" applyBorder="1" applyAlignment="1">
      <alignment horizontal="center" vertical="center"/>
    </xf>
    <xf numFmtId="0" fontId="52" fillId="12" borderId="53" xfId="0" applyFont="1" applyFill="1" applyBorder="1" applyAlignment="1">
      <alignment horizontal="center" vertical="center"/>
    </xf>
    <xf numFmtId="0" fontId="63" fillId="0" borderId="67" xfId="0" applyFont="1" applyBorder="1" applyAlignment="1">
      <alignment horizontal="left" vertical="center" wrapText="1"/>
    </xf>
    <xf numFmtId="0" fontId="63" fillId="0" borderId="68" xfId="0" applyFont="1" applyBorder="1" applyAlignment="1">
      <alignment horizontal="left" vertical="center" wrapText="1"/>
    </xf>
    <xf numFmtId="0" fontId="53" fillId="0" borderId="58" xfId="0" applyFont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wrapText="1"/>
    </xf>
    <xf numFmtId="0" fontId="53" fillId="0" borderId="6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5</xdr:row>
      <xdr:rowOff>28575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30"/>
  <sheetViews>
    <sheetView view="pageBreakPreview" zoomScale="130" zoomScaleSheetLayoutView="130" workbookViewId="0" topLeftCell="A115">
      <selection activeCell="A63" sqref="A63:I63"/>
    </sheetView>
  </sheetViews>
  <sheetFormatPr defaultColWidth="9.140625" defaultRowHeight="15"/>
  <cols>
    <col min="1" max="1" width="10.28125" style="62" customWidth="1"/>
    <col min="2" max="2" width="10.140625" style="62" bestFit="1" customWidth="1"/>
    <col min="3" max="9" width="9.140625" style="62" customWidth="1"/>
    <col min="10" max="16384" width="9.140625" style="62" customWidth="1"/>
  </cols>
  <sheetData>
    <row r="1" ht="11.25"/>
    <row r="2" ht="11.25"/>
    <row r="3" ht="11.25"/>
    <row r="4" ht="11.25"/>
    <row r="5" ht="11.25"/>
    <row r="6" ht="11.25"/>
    <row r="7" spans="1:9" ht="11.25">
      <c r="A7" s="136" t="s">
        <v>65</v>
      </c>
      <c r="B7" s="136"/>
      <c r="C7" s="136"/>
      <c r="D7" s="136"/>
      <c r="E7" s="136"/>
      <c r="F7" s="136"/>
      <c r="G7" s="136"/>
      <c r="H7" s="136"/>
      <c r="I7" s="136"/>
    </row>
    <row r="8" spans="1:9" ht="11.25">
      <c r="A8" s="137" t="s">
        <v>115</v>
      </c>
      <c r="B8" s="137"/>
      <c r="C8" s="137"/>
      <c r="D8" s="137"/>
      <c r="E8" s="137"/>
      <c r="F8" s="137"/>
      <c r="G8" s="137"/>
      <c r="H8" s="137"/>
      <c r="I8" s="137"/>
    </row>
    <row r="9" spans="1:9" ht="11.25">
      <c r="A9" s="137" t="s">
        <v>107</v>
      </c>
      <c r="B9" s="137"/>
      <c r="C9" s="137"/>
      <c r="D9" s="137"/>
      <c r="E9" s="137"/>
      <c r="F9" s="137"/>
      <c r="G9" s="137"/>
      <c r="H9" s="137"/>
      <c r="I9" s="137"/>
    </row>
    <row r="10" spans="1:9" ht="11.25">
      <c r="A10" s="138" t="s">
        <v>108</v>
      </c>
      <c r="B10" s="138"/>
      <c r="C10" s="138"/>
      <c r="D10" s="138"/>
      <c r="E10" s="138"/>
      <c r="F10" s="138"/>
      <c r="G10" s="138"/>
      <c r="H10" s="138"/>
      <c r="I10" s="138"/>
    </row>
    <row r="11" s="63" customFormat="1" ht="12.75"/>
    <row r="12" s="63" customFormat="1" ht="12.75">
      <c r="I12" s="64" t="s">
        <v>66</v>
      </c>
    </row>
    <row r="13" spans="1:3" s="63" customFormat="1" ht="12.75">
      <c r="A13" s="65" t="s">
        <v>35</v>
      </c>
      <c r="C13" s="123" t="s">
        <v>169</v>
      </c>
    </row>
    <row r="14" s="63" customFormat="1" ht="12.75"/>
    <row r="15" spans="1:9" s="63" customFormat="1" ht="12.75">
      <c r="A15" s="139" t="s">
        <v>14</v>
      </c>
      <c r="B15" s="139"/>
      <c r="C15" s="139"/>
      <c r="D15" s="139"/>
      <c r="E15" s="139"/>
      <c r="F15" s="139"/>
      <c r="G15" s="139"/>
      <c r="H15" s="139"/>
      <c r="I15" s="139"/>
    </row>
    <row r="16" s="63" customFormat="1" ht="12.75"/>
    <row r="17" spans="1:6" s="63" customFormat="1" ht="12.75">
      <c r="A17" s="66" t="s">
        <v>102</v>
      </c>
      <c r="F17" s="66"/>
    </row>
    <row r="18" s="63" customFormat="1" ht="12.75">
      <c r="A18" s="63" t="s">
        <v>103</v>
      </c>
    </row>
    <row r="19" s="63" customFormat="1" ht="12.75">
      <c r="A19" s="63" t="s">
        <v>104</v>
      </c>
    </row>
    <row r="20" s="63" customFormat="1" ht="12.75">
      <c r="A20" s="63" t="s">
        <v>105</v>
      </c>
    </row>
    <row r="21" s="63" customFormat="1" ht="12.75">
      <c r="A21" s="63" t="s">
        <v>106</v>
      </c>
    </row>
    <row r="22" s="63" customFormat="1" ht="12.75"/>
    <row r="23" spans="1:9" s="63" customFormat="1" ht="12.75">
      <c r="A23" s="139" t="s">
        <v>15</v>
      </c>
      <c r="B23" s="139"/>
      <c r="C23" s="139"/>
      <c r="D23" s="139"/>
      <c r="E23" s="139"/>
      <c r="F23" s="139"/>
      <c r="G23" s="139"/>
      <c r="H23" s="139"/>
      <c r="I23" s="139"/>
    </row>
    <row r="24" s="63" customFormat="1" ht="12.75"/>
    <row r="25" s="63" customFormat="1" ht="12.75">
      <c r="A25" s="63" t="s">
        <v>16</v>
      </c>
    </row>
    <row r="26" spans="1:9" s="63" customFormat="1" ht="12.75">
      <c r="A26" s="129" t="s">
        <v>42</v>
      </c>
      <c r="B26" s="129"/>
      <c r="C26" s="129"/>
      <c r="D26" s="129"/>
      <c r="E26" s="129"/>
      <c r="F26" s="129"/>
      <c r="G26" s="129"/>
      <c r="H26" s="129"/>
      <c r="I26" s="129"/>
    </row>
    <row r="27" spans="1:9" s="63" customFormat="1" ht="12.75">
      <c r="A27" s="129" t="s">
        <v>42</v>
      </c>
      <c r="B27" s="129"/>
      <c r="C27" s="129"/>
      <c r="D27" s="129"/>
      <c r="E27" s="129"/>
      <c r="F27" s="129"/>
      <c r="G27" s="129"/>
      <c r="H27" s="129"/>
      <c r="I27" s="129"/>
    </row>
    <row r="28" s="63" customFormat="1" ht="12.75">
      <c r="A28" s="63" t="s">
        <v>17</v>
      </c>
    </row>
    <row r="29" spans="1:9" s="63" customFormat="1" ht="12.75">
      <c r="A29" s="129" t="s">
        <v>42</v>
      </c>
      <c r="B29" s="129"/>
      <c r="C29" s="129"/>
      <c r="D29" s="129"/>
      <c r="E29" s="129"/>
      <c r="F29" s="129"/>
      <c r="G29" s="129"/>
      <c r="H29" s="129"/>
      <c r="I29" s="129"/>
    </row>
    <row r="30" spans="1:9" s="63" customFormat="1" ht="12.75">
      <c r="A30" s="129" t="s">
        <v>42</v>
      </c>
      <c r="B30" s="129"/>
      <c r="C30" s="129"/>
      <c r="D30" s="129"/>
      <c r="E30" s="129"/>
      <c r="F30" s="129"/>
      <c r="G30" s="129"/>
      <c r="H30" s="129"/>
      <c r="I30" s="129"/>
    </row>
    <row r="31" spans="1:8" s="63" customFormat="1" ht="12.75">
      <c r="A31" s="63" t="s">
        <v>37</v>
      </c>
      <c r="B31" s="66" t="s">
        <v>43</v>
      </c>
      <c r="D31" s="63" t="s">
        <v>36</v>
      </c>
      <c r="E31" s="66" t="s">
        <v>43</v>
      </c>
      <c r="G31" s="63" t="s">
        <v>138</v>
      </c>
      <c r="H31" s="66" t="s">
        <v>43</v>
      </c>
    </row>
    <row r="32" s="63" customFormat="1" ht="12.75">
      <c r="A32" s="63" t="s">
        <v>18</v>
      </c>
    </row>
    <row r="33" s="63" customFormat="1" ht="12.75">
      <c r="A33" s="63" t="s">
        <v>38</v>
      </c>
    </row>
    <row r="34" spans="1:9" s="63" customFormat="1" ht="12.75">
      <c r="A34" s="129" t="s">
        <v>42</v>
      </c>
      <c r="B34" s="129"/>
      <c r="C34" s="129"/>
      <c r="D34" s="129"/>
      <c r="E34" s="129"/>
      <c r="F34" s="129"/>
      <c r="G34" s="129"/>
      <c r="H34" s="129"/>
      <c r="I34" s="129"/>
    </row>
    <row r="35" s="63" customFormat="1" ht="12.75">
      <c r="A35" s="63" t="s">
        <v>39</v>
      </c>
    </row>
    <row r="36" spans="1:9" s="63" customFormat="1" ht="12.75">
      <c r="A36" s="129" t="s">
        <v>42</v>
      </c>
      <c r="B36" s="129"/>
      <c r="C36" s="129"/>
      <c r="D36" s="129"/>
      <c r="E36" s="129"/>
      <c r="F36" s="129"/>
      <c r="G36" s="129"/>
      <c r="H36" s="129"/>
      <c r="I36" s="129"/>
    </row>
    <row r="37" s="63" customFormat="1" ht="12.75">
      <c r="A37" s="63" t="s">
        <v>40</v>
      </c>
    </row>
    <row r="38" spans="1:9" s="63" customFormat="1" ht="12.75">
      <c r="A38" s="129" t="s">
        <v>42</v>
      </c>
      <c r="B38" s="129"/>
      <c r="C38" s="129"/>
      <c r="D38" s="129"/>
      <c r="E38" s="129"/>
      <c r="F38" s="129"/>
      <c r="G38" s="129"/>
      <c r="H38" s="129"/>
      <c r="I38" s="129"/>
    </row>
    <row r="39" s="63" customFormat="1" ht="12.75">
      <c r="A39" s="63" t="s">
        <v>41</v>
      </c>
    </row>
    <row r="40" spans="1:9" s="63" customFormat="1" ht="12.75">
      <c r="A40" s="129" t="s">
        <v>42</v>
      </c>
      <c r="B40" s="129"/>
      <c r="C40" s="129"/>
      <c r="D40" s="129"/>
      <c r="E40" s="129"/>
      <c r="F40" s="129"/>
      <c r="G40" s="129"/>
      <c r="H40" s="129"/>
      <c r="I40" s="129"/>
    </row>
    <row r="41" s="63" customFormat="1" ht="12.75">
      <c r="A41" s="63" t="s">
        <v>19</v>
      </c>
    </row>
    <row r="42" spans="1:9" s="63" customFormat="1" ht="12.75">
      <c r="A42" s="129" t="s">
        <v>42</v>
      </c>
      <c r="B42" s="129"/>
      <c r="C42" s="129"/>
      <c r="D42" s="129"/>
      <c r="E42" s="129"/>
      <c r="F42" s="129"/>
      <c r="G42" s="129"/>
      <c r="H42" s="129"/>
      <c r="I42" s="129"/>
    </row>
    <row r="43" s="63" customFormat="1" ht="12.75">
      <c r="A43" s="63" t="s">
        <v>20</v>
      </c>
    </row>
    <row r="44" spans="1:9" s="63" customFormat="1" ht="12.75">
      <c r="A44" s="129" t="s">
        <v>42</v>
      </c>
      <c r="B44" s="129"/>
      <c r="C44" s="129"/>
      <c r="D44" s="129"/>
      <c r="E44" s="129"/>
      <c r="F44" s="129"/>
      <c r="G44" s="129"/>
      <c r="H44" s="129"/>
      <c r="I44" s="129"/>
    </row>
    <row r="45" s="63" customFormat="1" ht="12.75"/>
    <row r="46" spans="1:9" s="63" customFormat="1" ht="18.75">
      <c r="A46" s="130" t="s">
        <v>21</v>
      </c>
      <c r="B46" s="130"/>
      <c r="C46" s="130"/>
      <c r="D46" s="130"/>
      <c r="E46" s="130"/>
      <c r="F46" s="130"/>
      <c r="G46" s="130"/>
      <c r="H46" s="130"/>
      <c r="I46" s="130"/>
    </row>
    <row r="47" s="63" customFormat="1" ht="12.75"/>
    <row r="48" spans="1:9" s="63" customFormat="1" ht="84" customHeight="1">
      <c r="A48" s="127" t="s">
        <v>183</v>
      </c>
      <c r="B48" s="127"/>
      <c r="C48" s="127"/>
      <c r="D48" s="127"/>
      <c r="E48" s="127"/>
      <c r="F48" s="127"/>
      <c r="G48" s="127"/>
      <c r="H48" s="127"/>
      <c r="I48" s="127"/>
    </row>
    <row r="49" spans="1:9" s="63" customFormat="1" ht="12.75">
      <c r="A49" s="115"/>
      <c r="B49" s="115"/>
      <c r="C49" s="115"/>
      <c r="D49" s="115"/>
      <c r="E49" s="115"/>
      <c r="F49" s="115"/>
      <c r="G49" s="115"/>
      <c r="H49" s="115"/>
      <c r="I49" s="115"/>
    </row>
    <row r="50" spans="1:9" s="63" customFormat="1" ht="12.75">
      <c r="A50" s="67" t="s">
        <v>44</v>
      </c>
      <c r="I50" s="68"/>
    </row>
    <row r="51" spans="1:9" s="63" customFormat="1" ht="12.75">
      <c r="A51" s="131">
        <f>'Formularz ofertowy_Arkusz 2'!K42</f>
        <v>0</v>
      </c>
      <c r="B51" s="132"/>
      <c r="C51" s="132"/>
      <c r="D51" s="132"/>
      <c r="E51" s="132"/>
      <c r="F51" s="132"/>
      <c r="G51" s="132"/>
      <c r="H51" s="132"/>
      <c r="I51" s="133"/>
    </row>
    <row r="52" spans="1:9" s="63" customFormat="1" ht="12.75">
      <c r="A52" s="67" t="s">
        <v>45</v>
      </c>
      <c r="I52" s="68"/>
    </row>
    <row r="53" spans="1:9" s="63" customFormat="1" ht="12.75">
      <c r="A53" s="131">
        <f>'Formularz ofertowy_Arkusz 2'!M42</f>
        <v>0</v>
      </c>
      <c r="B53" s="132"/>
      <c r="C53" s="132"/>
      <c r="D53" s="132"/>
      <c r="E53" s="132"/>
      <c r="F53" s="132"/>
      <c r="G53" s="132"/>
      <c r="H53" s="132"/>
      <c r="I53" s="133"/>
    </row>
    <row r="54" spans="1:9" s="63" customFormat="1" ht="12.75">
      <c r="A54" s="67" t="s">
        <v>129</v>
      </c>
      <c r="I54" s="68"/>
    </row>
    <row r="55" spans="1:9" s="63" customFormat="1" ht="12.75">
      <c r="A55" s="134" t="s">
        <v>42</v>
      </c>
      <c r="B55" s="129"/>
      <c r="C55" s="129"/>
      <c r="D55" s="129"/>
      <c r="E55" s="129"/>
      <c r="F55" s="129"/>
      <c r="G55" s="129"/>
      <c r="H55" s="129"/>
      <c r="I55" s="135"/>
    </row>
    <row r="56" spans="1:9" s="63" customFormat="1" ht="12.75">
      <c r="A56" s="67" t="s">
        <v>46</v>
      </c>
      <c r="I56" s="68"/>
    </row>
    <row r="57" spans="1:9" s="63" customFormat="1" ht="12.75">
      <c r="A57" s="131">
        <f>'Formularz ofertowy_Arkusz 2'!L8+'Formularz ofertowy_Arkusz 2'!L10+'Formularz ofertowy_Arkusz 2'!L12+'Formularz ofertowy_Arkusz 2'!L13+'Formularz ofertowy_Arkusz 2'!L18+'Formularz ofertowy_Arkusz 2'!L19+'Formularz ofertowy_Arkusz 2'!L21+'Formularz ofertowy_Arkusz 2'!L22+'Formularz ofertowy_Arkusz 2'!L24+'Formularz ofertowy_Arkusz 2'!L25+'Formularz ofertowy_Arkusz 2'!L30+'Formularz ofertowy_Arkusz 2'!L31+'Formularz ofertowy_Arkusz 2'!L33+'Formularz ofertowy_Arkusz 2'!L34+'Formularz ofertowy_Arkusz 2'!L36+'Formularz ofertowy_Arkusz 2'!L37+'Formularz ofertowy_Arkusz 2'!L39+'Formularz ofertowy_Arkusz 2'!L40</f>
        <v>0</v>
      </c>
      <c r="B57" s="132"/>
      <c r="C57" s="132"/>
      <c r="D57" s="132"/>
      <c r="E57" s="132"/>
      <c r="F57" s="132"/>
      <c r="G57" s="132"/>
      <c r="H57" s="132"/>
      <c r="I57" s="133"/>
    </row>
    <row r="58" spans="1:9" s="63" customFormat="1" ht="12.75">
      <c r="A58" s="67" t="s">
        <v>47</v>
      </c>
      <c r="I58" s="68"/>
    </row>
    <row r="59" spans="1:9" s="63" customFormat="1" ht="12.75">
      <c r="A59" s="131">
        <f>'Formularz ofertowy_Arkusz 2'!L7+'Formularz ofertowy_Arkusz 2'!L11+'Formularz ofertowy_Arkusz 2'!L17+'Formularz ofertowy_Arkusz 2'!L20+'Formularz ofertowy_Arkusz 2'!L23+'Formularz ofertowy_Arkusz 2'!L29+'Formularz ofertowy_Arkusz 2'!L32+'Formularz ofertowy_Arkusz 2'!L35+'Formularz ofertowy_Arkusz 2'!L38</f>
        <v>0</v>
      </c>
      <c r="B59" s="132"/>
      <c r="C59" s="132"/>
      <c r="D59" s="132"/>
      <c r="E59" s="132"/>
      <c r="F59" s="132"/>
      <c r="G59" s="132"/>
      <c r="H59" s="132"/>
      <c r="I59" s="133"/>
    </row>
    <row r="60" spans="1:9" s="63" customFormat="1" ht="12.75">
      <c r="A60" s="116"/>
      <c r="B60" s="117"/>
      <c r="C60" s="117"/>
      <c r="D60" s="117"/>
      <c r="E60" s="117"/>
      <c r="F60" s="117"/>
      <c r="G60" s="117"/>
      <c r="H60" s="117"/>
      <c r="I60" s="118"/>
    </row>
    <row r="61" spans="1:9" s="63" customFormat="1" ht="12.75">
      <c r="A61" s="126" t="s">
        <v>130</v>
      </c>
      <c r="B61" s="127"/>
      <c r="C61" s="127"/>
      <c r="D61" s="127"/>
      <c r="E61" s="127"/>
      <c r="F61" s="127"/>
      <c r="G61" s="127"/>
      <c r="H61" s="127"/>
      <c r="I61" s="128"/>
    </row>
    <row r="62" spans="1:9" s="63" customFormat="1" ht="12.75">
      <c r="A62" s="108" t="s">
        <v>131</v>
      </c>
      <c r="B62" s="117" t="s">
        <v>154</v>
      </c>
      <c r="C62" s="117"/>
      <c r="D62" s="117"/>
      <c r="E62" s="117"/>
      <c r="F62" s="117"/>
      <c r="G62" s="117"/>
      <c r="H62" s="117"/>
      <c r="I62" s="118"/>
    </row>
    <row r="63" spans="1:9" s="63" customFormat="1" ht="67.5" customHeight="1">
      <c r="A63" s="126" t="s">
        <v>184</v>
      </c>
      <c r="B63" s="127"/>
      <c r="C63" s="127"/>
      <c r="D63" s="127"/>
      <c r="E63" s="127"/>
      <c r="F63" s="127"/>
      <c r="G63" s="127"/>
      <c r="H63" s="127"/>
      <c r="I63" s="128"/>
    </row>
    <row r="64" spans="1:9" s="63" customFormat="1" ht="12.75">
      <c r="A64" s="109" t="s">
        <v>48</v>
      </c>
      <c r="B64" s="63" t="s">
        <v>136</v>
      </c>
      <c r="C64" s="117"/>
      <c r="D64" s="117"/>
      <c r="E64" s="117"/>
      <c r="F64" s="117"/>
      <c r="G64" s="117"/>
      <c r="H64" s="117"/>
      <c r="I64" s="118"/>
    </row>
    <row r="65" spans="1:9" s="63" customFormat="1" ht="25.5">
      <c r="A65" s="110" t="s">
        <v>132</v>
      </c>
      <c r="B65" s="148" t="s">
        <v>133</v>
      </c>
      <c r="C65" s="149"/>
      <c r="D65" s="150"/>
      <c r="E65" s="111" t="s">
        <v>137</v>
      </c>
      <c r="F65" s="151" t="s">
        <v>134</v>
      </c>
      <c r="G65" s="151"/>
      <c r="H65" s="151" t="s">
        <v>135</v>
      </c>
      <c r="I65" s="151"/>
    </row>
    <row r="66" spans="1:9" s="63" customFormat="1" ht="27" customHeight="1">
      <c r="A66" s="112">
        <v>1</v>
      </c>
      <c r="B66" s="141"/>
      <c r="C66" s="142"/>
      <c r="D66" s="143"/>
      <c r="E66" s="113"/>
      <c r="F66" s="144"/>
      <c r="G66" s="145"/>
      <c r="H66" s="140"/>
      <c r="I66" s="140"/>
    </row>
    <row r="67" spans="1:9" s="63" customFormat="1" ht="27" customHeight="1">
      <c r="A67" s="112">
        <v>2</v>
      </c>
      <c r="B67" s="141"/>
      <c r="C67" s="142"/>
      <c r="D67" s="143"/>
      <c r="E67" s="113"/>
      <c r="F67" s="144"/>
      <c r="G67" s="145"/>
      <c r="H67" s="140"/>
      <c r="I67" s="140"/>
    </row>
    <row r="68" spans="1:9" s="63" customFormat="1" ht="12.75">
      <c r="A68" s="116"/>
      <c r="B68" s="117"/>
      <c r="C68" s="117"/>
      <c r="D68" s="117"/>
      <c r="E68" s="117"/>
      <c r="F68" s="117"/>
      <c r="G68" s="117"/>
      <c r="H68" s="117"/>
      <c r="I68" s="118"/>
    </row>
    <row r="69" spans="1:9" s="63" customFormat="1" ht="25.5" customHeight="1">
      <c r="A69" s="126" t="s">
        <v>160</v>
      </c>
      <c r="B69" s="127"/>
      <c r="C69" s="127"/>
      <c r="D69" s="127"/>
      <c r="E69" s="127"/>
      <c r="F69" s="127"/>
      <c r="G69" s="127"/>
      <c r="H69" s="127"/>
      <c r="I69" s="128"/>
    </row>
    <row r="70" spans="1:9" s="63" customFormat="1" ht="12.75">
      <c r="A70" s="119" t="s">
        <v>48</v>
      </c>
      <c r="B70" s="66" t="s">
        <v>155</v>
      </c>
      <c r="C70" s="120" t="s">
        <v>156</v>
      </c>
      <c r="I70" s="68"/>
    </row>
    <row r="71" spans="1:9" s="63" customFormat="1" ht="12.75">
      <c r="A71" s="119"/>
      <c r="B71" s="66"/>
      <c r="C71" s="120"/>
      <c r="I71" s="68"/>
    </row>
    <row r="72" spans="1:9" s="63" customFormat="1" ht="27" customHeight="1">
      <c r="A72" s="126" t="s">
        <v>161</v>
      </c>
      <c r="B72" s="127"/>
      <c r="C72" s="127"/>
      <c r="D72" s="127"/>
      <c r="E72" s="127"/>
      <c r="F72" s="127"/>
      <c r="G72" s="127"/>
      <c r="H72" s="127"/>
      <c r="I72" s="128"/>
    </row>
    <row r="73" spans="1:9" s="63" customFormat="1" ht="12.75">
      <c r="A73" s="119" t="s">
        <v>48</v>
      </c>
      <c r="B73" s="114" t="s">
        <v>157</v>
      </c>
      <c r="C73" s="120" t="s">
        <v>158</v>
      </c>
      <c r="I73" s="68"/>
    </row>
    <row r="74" spans="1:9" s="63" customFormat="1" ht="12.75">
      <c r="A74" s="119"/>
      <c r="B74" s="114"/>
      <c r="C74" s="120"/>
      <c r="I74" s="68"/>
    </row>
    <row r="75" spans="1:9" s="63" customFormat="1" ht="12.75">
      <c r="A75" s="126" t="s">
        <v>162</v>
      </c>
      <c r="B75" s="127"/>
      <c r="C75" s="127"/>
      <c r="D75" s="127"/>
      <c r="E75" s="127"/>
      <c r="F75" s="127"/>
      <c r="G75" s="127"/>
      <c r="H75" s="127"/>
      <c r="I75" s="128"/>
    </row>
    <row r="76" spans="1:9" s="63" customFormat="1" ht="12.75">
      <c r="A76" s="119" t="s">
        <v>48</v>
      </c>
      <c r="B76" s="66" t="s">
        <v>155</v>
      </c>
      <c r="C76" s="120" t="s">
        <v>159</v>
      </c>
      <c r="I76" s="68"/>
    </row>
    <row r="77" spans="1:9" s="63" customFormat="1" ht="12.75">
      <c r="A77" s="119"/>
      <c r="B77" s="66"/>
      <c r="C77" s="120"/>
      <c r="I77" s="68"/>
    </row>
    <row r="78" spans="1:9" s="63" customFormat="1" ht="12.75">
      <c r="A78" s="126" t="s">
        <v>163</v>
      </c>
      <c r="B78" s="127"/>
      <c r="C78" s="127"/>
      <c r="D78" s="127"/>
      <c r="E78" s="127"/>
      <c r="F78" s="127"/>
      <c r="G78" s="127"/>
      <c r="H78" s="127"/>
      <c r="I78" s="128"/>
    </row>
    <row r="79" spans="1:9" s="63" customFormat="1" ht="12.75">
      <c r="A79" s="119" t="s">
        <v>48</v>
      </c>
      <c r="B79" s="66" t="s">
        <v>155</v>
      </c>
      <c r="C79" s="120" t="s">
        <v>164</v>
      </c>
      <c r="I79" s="68"/>
    </row>
    <row r="80" spans="1:9" s="63" customFormat="1" ht="12.75">
      <c r="A80" s="116"/>
      <c r="B80" s="117"/>
      <c r="C80" s="117"/>
      <c r="D80" s="117"/>
      <c r="E80" s="117"/>
      <c r="F80" s="117"/>
      <c r="G80" s="117"/>
      <c r="H80" s="117"/>
      <c r="I80" s="118"/>
    </row>
    <row r="81" spans="1:9" s="63" customFormat="1" ht="12.75">
      <c r="A81" s="126" t="s">
        <v>165</v>
      </c>
      <c r="B81" s="127"/>
      <c r="C81" s="127"/>
      <c r="D81" s="127"/>
      <c r="E81" s="127"/>
      <c r="F81" s="127"/>
      <c r="G81" s="127"/>
      <c r="H81" s="127"/>
      <c r="I81" s="128"/>
    </row>
    <row r="82" spans="1:9" s="63" customFormat="1" ht="12.75">
      <c r="A82" s="119" t="s">
        <v>48</v>
      </c>
      <c r="B82" s="66" t="s">
        <v>166</v>
      </c>
      <c r="C82" s="120" t="s">
        <v>167</v>
      </c>
      <c r="I82" s="68"/>
    </row>
    <row r="83" spans="1:9" s="63" customFormat="1" ht="12.75">
      <c r="A83" s="69"/>
      <c r="B83" s="70"/>
      <c r="C83" s="70"/>
      <c r="D83" s="70"/>
      <c r="E83" s="70"/>
      <c r="F83" s="70"/>
      <c r="G83" s="70"/>
      <c r="H83" s="70"/>
      <c r="I83" s="71"/>
    </row>
    <row r="84" spans="1:9" s="63" customFormat="1" ht="12.75">
      <c r="A84" s="72"/>
      <c r="B84" s="73"/>
      <c r="C84" s="73"/>
      <c r="D84" s="73"/>
      <c r="E84" s="73"/>
      <c r="F84" s="73"/>
      <c r="G84" s="73"/>
      <c r="H84" s="73"/>
      <c r="I84" s="74"/>
    </row>
    <row r="85" spans="1:9" s="63" customFormat="1" ht="12.75">
      <c r="A85" s="139" t="s">
        <v>22</v>
      </c>
      <c r="B85" s="139"/>
      <c r="C85" s="139"/>
      <c r="D85" s="139"/>
      <c r="E85" s="139"/>
      <c r="F85" s="139"/>
      <c r="G85" s="139"/>
      <c r="H85" s="139"/>
      <c r="I85" s="139"/>
    </row>
    <row r="86" spans="1:9" s="63" customFormat="1" ht="27" customHeight="1">
      <c r="A86" s="127" t="s">
        <v>49</v>
      </c>
      <c r="B86" s="127"/>
      <c r="C86" s="127"/>
      <c r="D86" s="127"/>
      <c r="E86" s="127"/>
      <c r="F86" s="127"/>
      <c r="G86" s="127"/>
      <c r="H86" s="127"/>
      <c r="I86" s="127"/>
    </row>
    <row r="87" spans="1:9" s="63" customFormat="1" ht="28.5" customHeight="1">
      <c r="A87" s="127" t="s">
        <v>50</v>
      </c>
      <c r="B87" s="127"/>
      <c r="C87" s="127"/>
      <c r="D87" s="127"/>
      <c r="E87" s="127"/>
      <c r="F87" s="127"/>
      <c r="G87" s="127"/>
      <c r="H87" s="127"/>
      <c r="I87" s="127"/>
    </row>
    <row r="88" spans="1:9" s="63" customFormat="1" ht="27" customHeight="1">
      <c r="A88" s="127" t="s">
        <v>67</v>
      </c>
      <c r="B88" s="127"/>
      <c r="C88" s="127"/>
      <c r="D88" s="127"/>
      <c r="E88" s="127"/>
      <c r="F88" s="127"/>
      <c r="G88" s="127"/>
      <c r="H88" s="127"/>
      <c r="I88" s="127"/>
    </row>
    <row r="89" spans="1:9" s="63" customFormat="1" ht="12.75">
      <c r="A89" s="127" t="s">
        <v>51</v>
      </c>
      <c r="B89" s="127"/>
      <c r="C89" s="127"/>
      <c r="D89" s="127"/>
      <c r="E89" s="127"/>
      <c r="F89" s="127"/>
      <c r="G89" s="127"/>
      <c r="H89" s="127"/>
      <c r="I89" s="127"/>
    </row>
    <row r="90" spans="1:9" s="63" customFormat="1" ht="12.75">
      <c r="A90" s="127" t="s">
        <v>52</v>
      </c>
      <c r="B90" s="127"/>
      <c r="C90" s="127"/>
      <c r="D90" s="127"/>
      <c r="E90" s="127"/>
      <c r="F90" s="127"/>
      <c r="G90" s="127"/>
      <c r="H90" s="127"/>
      <c r="I90" s="127"/>
    </row>
    <row r="91" spans="1:9" s="63" customFormat="1" ht="12.75">
      <c r="A91" s="147" t="s">
        <v>42</v>
      </c>
      <c r="B91" s="147"/>
      <c r="C91" s="147"/>
      <c r="D91" s="147"/>
      <c r="E91" s="147"/>
      <c r="F91" s="147"/>
      <c r="G91" s="147"/>
      <c r="H91" s="147"/>
      <c r="I91" s="147"/>
    </row>
    <row r="92" spans="1:9" s="63" customFormat="1" ht="12.75">
      <c r="A92" s="127" t="s">
        <v>53</v>
      </c>
      <c r="B92" s="127"/>
      <c r="C92" s="127"/>
      <c r="D92" s="127"/>
      <c r="E92" s="127"/>
      <c r="F92" s="127"/>
      <c r="G92" s="127"/>
      <c r="H92" s="127"/>
      <c r="I92" s="127"/>
    </row>
    <row r="93" spans="1:9" s="63" customFormat="1" ht="12.75">
      <c r="A93" s="147" t="s">
        <v>42</v>
      </c>
      <c r="B93" s="147"/>
      <c r="C93" s="147"/>
      <c r="D93" s="147"/>
      <c r="E93" s="147"/>
      <c r="F93" s="147"/>
      <c r="G93" s="147"/>
      <c r="H93" s="147"/>
      <c r="I93" s="147"/>
    </row>
    <row r="94" spans="1:9" s="63" customFormat="1" ht="109.5" customHeight="1">
      <c r="A94" s="127" t="s">
        <v>62</v>
      </c>
      <c r="B94" s="127" t="s">
        <v>23</v>
      </c>
      <c r="C94" s="127"/>
      <c r="D94" s="127"/>
      <c r="E94" s="127"/>
      <c r="F94" s="127"/>
      <c r="G94" s="127"/>
      <c r="H94" s="127"/>
      <c r="I94" s="127"/>
    </row>
    <row r="95" spans="1:9" s="63" customFormat="1" ht="27" customHeight="1">
      <c r="A95" s="146" t="s">
        <v>71</v>
      </c>
      <c r="B95" s="146"/>
      <c r="C95" s="146"/>
      <c r="D95" s="146"/>
      <c r="E95" s="146"/>
      <c r="F95" s="146"/>
      <c r="G95" s="146"/>
      <c r="H95" s="146"/>
      <c r="I95" s="146"/>
    </row>
    <row r="96" spans="1:9" s="63" customFormat="1" ht="12.75">
      <c r="A96" s="146" t="s">
        <v>72</v>
      </c>
      <c r="B96" s="146"/>
      <c r="C96" s="146"/>
      <c r="D96" s="146"/>
      <c r="E96" s="146"/>
      <c r="F96" s="146"/>
      <c r="G96" s="146"/>
      <c r="H96" s="146"/>
      <c r="I96" s="146"/>
    </row>
    <row r="97" spans="1:9" s="63" customFormat="1" ht="12.75">
      <c r="A97" s="146" t="s">
        <v>73</v>
      </c>
      <c r="B97" s="146"/>
      <c r="C97" s="146"/>
      <c r="D97" s="146"/>
      <c r="E97" s="146"/>
      <c r="F97" s="146"/>
      <c r="G97" s="146"/>
      <c r="H97" s="146"/>
      <c r="I97" s="146"/>
    </row>
    <row r="98" spans="1:9" s="63" customFormat="1" ht="12.75">
      <c r="A98" s="127" t="s">
        <v>54</v>
      </c>
      <c r="B98" s="127"/>
      <c r="C98" s="127"/>
      <c r="D98" s="127"/>
      <c r="E98" s="127"/>
      <c r="F98" s="127"/>
      <c r="G98" s="127"/>
      <c r="H98" s="127"/>
      <c r="I98" s="127"/>
    </row>
    <row r="99" spans="1:9" s="63" customFormat="1" ht="27.75" customHeight="1">
      <c r="A99" s="127" t="s">
        <v>55</v>
      </c>
      <c r="B99" s="127"/>
      <c r="C99" s="127"/>
      <c r="D99" s="127"/>
      <c r="E99" s="127"/>
      <c r="F99" s="127"/>
      <c r="G99" s="127"/>
      <c r="H99" s="127"/>
      <c r="I99" s="127"/>
    </row>
    <row r="100" spans="1:9" s="63" customFormat="1" ht="12.75">
      <c r="A100" s="127" t="s">
        <v>56</v>
      </c>
      <c r="B100" s="127"/>
      <c r="C100" s="127"/>
      <c r="D100" s="127"/>
      <c r="E100" s="127"/>
      <c r="F100" s="127"/>
      <c r="G100" s="127"/>
      <c r="H100" s="127"/>
      <c r="I100" s="127"/>
    </row>
    <row r="101" spans="1:9" s="63" customFormat="1" ht="27" customHeight="1">
      <c r="A101" s="127" t="s">
        <v>69</v>
      </c>
      <c r="B101" s="127"/>
      <c r="C101" s="127"/>
      <c r="D101" s="127"/>
      <c r="E101" s="127"/>
      <c r="F101" s="127"/>
      <c r="G101" s="127"/>
      <c r="H101" s="127"/>
      <c r="I101" s="127"/>
    </row>
    <row r="102" spans="1:9" s="63" customFormat="1" ht="27" customHeight="1">
      <c r="A102" s="127" t="s">
        <v>70</v>
      </c>
      <c r="B102" s="127"/>
      <c r="C102" s="127"/>
      <c r="D102" s="127"/>
      <c r="E102" s="127"/>
      <c r="F102" s="127"/>
      <c r="G102" s="127"/>
      <c r="H102" s="127"/>
      <c r="I102" s="127"/>
    </row>
    <row r="103" spans="1:9" s="63" customFormat="1" ht="13.5" customHeight="1">
      <c r="A103" s="147" t="s">
        <v>42</v>
      </c>
      <c r="B103" s="147"/>
      <c r="C103" s="147"/>
      <c r="D103" s="147"/>
      <c r="E103" s="147"/>
      <c r="F103" s="147"/>
      <c r="G103" s="147"/>
      <c r="H103" s="147"/>
      <c r="I103" s="147"/>
    </row>
    <row r="104" s="63" customFormat="1" ht="12.75"/>
    <row r="105" spans="1:9" s="63" customFormat="1" ht="12.75">
      <c r="A105" s="139" t="s">
        <v>24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s="63" customFormat="1" ht="27" customHeight="1">
      <c r="A106" s="127" t="s">
        <v>57</v>
      </c>
      <c r="B106" s="127"/>
      <c r="C106" s="127"/>
      <c r="D106" s="127"/>
      <c r="E106" s="127"/>
      <c r="F106" s="127"/>
      <c r="G106" s="127"/>
      <c r="H106" s="127"/>
      <c r="I106" s="127"/>
    </row>
    <row r="107" spans="1:9" s="63" customFormat="1" ht="27" customHeight="1">
      <c r="A107" s="127" t="s">
        <v>58</v>
      </c>
      <c r="B107" s="127"/>
      <c r="C107" s="127"/>
      <c r="D107" s="127"/>
      <c r="E107" s="127"/>
      <c r="F107" s="127"/>
      <c r="G107" s="127"/>
      <c r="H107" s="127"/>
      <c r="I107" s="127"/>
    </row>
    <row r="108" spans="1:9" s="63" customFormat="1" ht="27" customHeight="1">
      <c r="A108" s="127" t="s">
        <v>59</v>
      </c>
      <c r="B108" s="127"/>
      <c r="C108" s="127"/>
      <c r="D108" s="127"/>
      <c r="E108" s="127"/>
      <c r="F108" s="127"/>
      <c r="G108" s="127"/>
      <c r="H108" s="127"/>
      <c r="I108" s="127"/>
    </row>
    <row r="109" spans="1:9" s="63" customFormat="1" ht="12.75">
      <c r="A109" s="147" t="s">
        <v>42</v>
      </c>
      <c r="B109" s="147"/>
      <c r="C109" s="147"/>
      <c r="D109" s="147"/>
      <c r="E109" s="147"/>
      <c r="F109" s="147"/>
      <c r="G109" s="147"/>
      <c r="H109" s="147"/>
      <c r="I109" s="147"/>
    </row>
    <row r="110" s="63" customFormat="1" ht="12.75">
      <c r="A110" s="63" t="s">
        <v>39</v>
      </c>
    </row>
    <row r="111" spans="1:9" s="63" customFormat="1" ht="12.75">
      <c r="A111" s="147" t="s">
        <v>42</v>
      </c>
      <c r="B111" s="147"/>
      <c r="C111" s="147"/>
      <c r="D111" s="147"/>
      <c r="E111" s="147"/>
      <c r="F111" s="147"/>
      <c r="G111" s="147"/>
      <c r="H111" s="147"/>
      <c r="I111" s="147"/>
    </row>
    <row r="112" s="63" customFormat="1" ht="12.75">
      <c r="A112" s="63" t="s">
        <v>40</v>
      </c>
    </row>
    <row r="113" spans="1:9" s="63" customFormat="1" ht="12.75">
      <c r="A113" s="147" t="s">
        <v>42</v>
      </c>
      <c r="B113" s="147"/>
      <c r="C113" s="147"/>
      <c r="D113" s="147"/>
      <c r="E113" s="147"/>
      <c r="F113" s="147"/>
      <c r="G113" s="147"/>
      <c r="H113" s="147"/>
      <c r="I113" s="147"/>
    </row>
    <row r="114" spans="1:9" s="63" customFormat="1" ht="12.75">
      <c r="A114" s="114"/>
      <c r="B114" s="114"/>
      <c r="C114" s="114"/>
      <c r="D114" s="114"/>
      <c r="E114" s="114"/>
      <c r="F114" s="114"/>
      <c r="G114" s="114"/>
      <c r="H114" s="114"/>
      <c r="I114" s="114"/>
    </row>
    <row r="115" spans="1:9" s="63" customFormat="1" ht="12.75">
      <c r="A115" s="139" t="s">
        <v>25</v>
      </c>
      <c r="B115" s="139"/>
      <c r="C115" s="139"/>
      <c r="D115" s="139"/>
      <c r="E115" s="139"/>
      <c r="F115" s="139"/>
      <c r="G115" s="139"/>
      <c r="H115" s="139"/>
      <c r="I115" s="139"/>
    </row>
    <row r="116" s="63" customFormat="1" ht="12.75">
      <c r="A116" s="63" t="s">
        <v>26</v>
      </c>
    </row>
    <row r="117" spans="1:9" s="63" customFormat="1" ht="12.75">
      <c r="A117" s="147" t="s">
        <v>42</v>
      </c>
      <c r="B117" s="147"/>
      <c r="C117" s="147"/>
      <c r="D117" s="147"/>
      <c r="E117" s="147"/>
      <c r="F117" s="147"/>
      <c r="G117" s="147"/>
      <c r="H117" s="147"/>
      <c r="I117" s="147"/>
    </row>
    <row r="118" s="63" customFormat="1" ht="12.75">
      <c r="A118" s="63" t="s">
        <v>61</v>
      </c>
    </row>
    <row r="119" spans="1:9" s="63" customFormat="1" ht="12.75">
      <c r="A119" s="147" t="s">
        <v>42</v>
      </c>
      <c r="B119" s="147"/>
      <c r="C119" s="147"/>
      <c r="D119" s="147"/>
      <c r="E119" s="147"/>
      <c r="F119" s="147"/>
      <c r="G119" s="147"/>
      <c r="H119" s="147"/>
      <c r="I119" s="147"/>
    </row>
    <row r="120" s="63" customFormat="1" ht="12.75">
      <c r="A120" s="63" t="s">
        <v>74</v>
      </c>
    </row>
    <row r="121" spans="1:9" s="63" customFormat="1" ht="12.75">
      <c r="A121" s="147" t="s">
        <v>42</v>
      </c>
      <c r="B121" s="147"/>
      <c r="C121" s="147"/>
      <c r="D121" s="147"/>
      <c r="E121" s="147"/>
      <c r="F121" s="147"/>
      <c r="G121" s="147"/>
      <c r="H121" s="147"/>
      <c r="I121" s="147"/>
    </row>
    <row r="122" s="63" customFormat="1" ht="12.75"/>
    <row r="123" spans="1:9" s="63" customFormat="1" ht="12.75">
      <c r="A123" s="139" t="s">
        <v>27</v>
      </c>
      <c r="B123" s="139"/>
      <c r="C123" s="139"/>
      <c r="D123" s="139"/>
      <c r="E123" s="139"/>
      <c r="F123" s="139"/>
      <c r="G123" s="139"/>
      <c r="H123" s="139"/>
      <c r="I123" s="139"/>
    </row>
    <row r="124" s="63" customFormat="1" ht="12.75">
      <c r="A124" s="63" t="s">
        <v>28</v>
      </c>
    </row>
    <row r="125" spans="1:9" s="63" customFormat="1" ht="12.75">
      <c r="A125" s="63" t="s">
        <v>29</v>
      </c>
      <c r="B125" s="147" t="s">
        <v>60</v>
      </c>
      <c r="C125" s="147"/>
      <c r="D125" s="147"/>
      <c r="E125" s="147"/>
      <c r="F125" s="147"/>
      <c r="G125" s="147"/>
      <c r="H125" s="147"/>
      <c r="I125" s="147"/>
    </row>
    <row r="126" spans="1:9" s="63" customFormat="1" ht="12.75">
      <c r="A126" s="63" t="s">
        <v>30</v>
      </c>
      <c r="B126" s="147" t="s">
        <v>60</v>
      </c>
      <c r="C126" s="147"/>
      <c r="D126" s="147"/>
      <c r="E126" s="147"/>
      <c r="F126" s="147"/>
      <c r="G126" s="147"/>
      <c r="H126" s="147"/>
      <c r="I126" s="147"/>
    </row>
    <row r="127" spans="1:9" s="63" customFormat="1" ht="12.75">
      <c r="A127" s="63" t="s">
        <v>31</v>
      </c>
      <c r="B127" s="147" t="s">
        <v>60</v>
      </c>
      <c r="C127" s="147"/>
      <c r="D127" s="147"/>
      <c r="E127" s="147"/>
      <c r="F127" s="147"/>
      <c r="G127" s="147"/>
      <c r="H127" s="147"/>
      <c r="I127" s="147"/>
    </row>
    <row r="128" spans="1:9" s="63" customFormat="1" ht="12.75">
      <c r="A128" s="63" t="s">
        <v>32</v>
      </c>
      <c r="B128" s="147" t="s">
        <v>60</v>
      </c>
      <c r="C128" s="147"/>
      <c r="D128" s="147"/>
      <c r="E128" s="147"/>
      <c r="F128" s="147"/>
      <c r="G128" s="147"/>
      <c r="H128" s="147"/>
      <c r="I128" s="147"/>
    </row>
    <row r="129" spans="1:9" s="63" customFormat="1" ht="12.75">
      <c r="A129" s="63" t="s">
        <v>33</v>
      </c>
      <c r="B129" s="147" t="s">
        <v>60</v>
      </c>
      <c r="C129" s="147"/>
      <c r="D129" s="147"/>
      <c r="E129" s="147"/>
      <c r="F129" s="147"/>
      <c r="G129" s="147"/>
      <c r="H129" s="147"/>
      <c r="I129" s="147"/>
    </row>
    <row r="130" spans="1:9" s="63" customFormat="1" ht="12.75">
      <c r="A130" s="63" t="s">
        <v>34</v>
      </c>
      <c r="B130" s="147" t="s">
        <v>60</v>
      </c>
      <c r="C130" s="147"/>
      <c r="D130" s="147"/>
      <c r="E130" s="147"/>
      <c r="F130" s="147"/>
      <c r="G130" s="147"/>
      <c r="H130" s="147"/>
      <c r="I130" s="147"/>
    </row>
    <row r="131" s="63" customFormat="1" ht="12.75"/>
    <row r="132" s="63" customFormat="1" ht="12.75"/>
    <row r="133" s="63" customFormat="1" ht="12.75"/>
    <row r="134" s="63" customFormat="1" ht="12.75"/>
    <row r="135" s="63" customFormat="1" ht="12.75"/>
    <row r="136" s="63" customFormat="1" ht="12.75"/>
    <row r="137" s="63" customFormat="1" ht="12.75"/>
    <row r="138" s="63" customFormat="1" ht="12.75"/>
    <row r="139" s="63" customFormat="1" ht="12.75"/>
    <row r="140" s="63" customFormat="1" ht="12.75"/>
    <row r="141" s="63" customFormat="1" ht="12.75"/>
    <row r="142" s="63" customFormat="1" ht="12.75"/>
    <row r="143" s="63" customFormat="1" ht="12.75"/>
    <row r="144" s="63" customFormat="1" ht="12.75"/>
    <row r="145" s="63" customFormat="1" ht="12.75"/>
    <row r="146" s="63" customFormat="1" ht="12.75"/>
    <row r="147" s="63" customFormat="1" ht="12.75"/>
    <row r="148" s="63" customFormat="1" ht="12.75"/>
    <row r="149" s="63" customFormat="1" ht="12.75"/>
    <row r="150" s="63" customFormat="1" ht="12.75"/>
    <row r="151" s="63" customFormat="1" ht="12.75"/>
    <row r="152" s="63" customFormat="1" ht="12.75"/>
    <row r="153" s="63" customFormat="1" ht="12.75"/>
    <row r="154" s="63" customFormat="1" ht="12.75"/>
    <row r="155" s="63" customFormat="1" ht="12.75"/>
    <row r="156" s="63" customFormat="1" ht="12.75"/>
    <row r="157" s="63" customFormat="1" ht="12.75"/>
    <row r="158" s="63" customFormat="1" ht="12.75"/>
    <row r="159" s="63" customFormat="1" ht="12.75"/>
    <row r="160" s="63" customFormat="1" ht="12.75"/>
    <row r="161" s="63" customFormat="1" ht="12.75"/>
    <row r="162" s="63" customFormat="1" ht="12.75"/>
    <row r="163" s="63" customFormat="1" ht="12.75"/>
    <row r="164" s="63" customFormat="1" ht="12.75"/>
    <row r="165" s="63" customFormat="1" ht="12.75"/>
    <row r="166" s="63" customFormat="1" ht="12.75"/>
    <row r="167" s="63" customFormat="1" ht="12.75"/>
    <row r="168" s="63" customFormat="1" ht="12.75"/>
    <row r="169" s="63" customFormat="1" ht="12.75"/>
    <row r="170" s="63" customFormat="1" ht="12.75"/>
    <row r="171" s="63" customFormat="1" ht="12.75"/>
    <row r="172" s="63" customFormat="1" ht="12.75"/>
    <row r="173" s="63" customFormat="1" ht="12.75"/>
    <row r="174" s="63" customFormat="1" ht="12.75"/>
    <row r="175" s="63" customFormat="1" ht="12.75"/>
    <row r="176" s="63" customFormat="1" ht="12.75"/>
    <row r="177" s="63" customFormat="1" ht="12.75"/>
    <row r="178" s="63" customFormat="1" ht="12.75"/>
    <row r="179" s="63" customFormat="1" ht="12.75"/>
    <row r="180" s="63" customFormat="1" ht="12.75"/>
    <row r="181" s="63" customFormat="1" ht="12.75"/>
    <row r="182" s="63" customFormat="1" ht="12.75"/>
    <row r="183" s="63" customFormat="1" ht="12.75"/>
    <row r="184" s="63" customFormat="1" ht="12.75"/>
    <row r="185" s="63" customFormat="1" ht="12.75"/>
    <row r="186" s="63" customFormat="1" ht="12.75"/>
  </sheetData>
  <sheetProtection/>
  <mergeCells count="76">
    <mergeCell ref="B125:I125"/>
    <mergeCell ref="B126:I126"/>
    <mergeCell ref="B127:I127"/>
    <mergeCell ref="A61:I61"/>
    <mergeCell ref="A63:I63"/>
    <mergeCell ref="B65:D65"/>
    <mergeCell ref="F65:G65"/>
    <mergeCell ref="H65:I65"/>
    <mergeCell ref="B66:D66"/>
    <mergeCell ref="F66:G66"/>
    <mergeCell ref="B129:I129"/>
    <mergeCell ref="B128:I128"/>
    <mergeCell ref="A105:I105"/>
    <mergeCell ref="A109:I109"/>
    <mergeCell ref="A111:I111"/>
    <mergeCell ref="B130:I130"/>
    <mergeCell ref="A117:I117"/>
    <mergeCell ref="A119:I119"/>
    <mergeCell ref="A121:I121"/>
    <mergeCell ref="A123:I123"/>
    <mergeCell ref="A115:I115"/>
    <mergeCell ref="A102:I102"/>
    <mergeCell ref="A103:I103"/>
    <mergeCell ref="A98:I98"/>
    <mergeCell ref="A99:I99"/>
    <mergeCell ref="A100:I100"/>
    <mergeCell ref="A101:I101"/>
    <mergeCell ref="A96:I96"/>
    <mergeCell ref="A97:I97"/>
    <mergeCell ref="A91:I91"/>
    <mergeCell ref="A93:I93"/>
    <mergeCell ref="A113:I113"/>
    <mergeCell ref="A106:I106"/>
    <mergeCell ref="A107:I107"/>
    <mergeCell ref="A108:I108"/>
    <mergeCell ref="A88:I88"/>
    <mergeCell ref="A89:I89"/>
    <mergeCell ref="A90:I90"/>
    <mergeCell ref="A92:I92"/>
    <mergeCell ref="A94:I94"/>
    <mergeCell ref="A95:I95"/>
    <mergeCell ref="A57:I57"/>
    <mergeCell ref="A85:I85"/>
    <mergeCell ref="A86:I86"/>
    <mergeCell ref="A87:I87"/>
    <mergeCell ref="H66:I66"/>
    <mergeCell ref="B67:D67"/>
    <mergeCell ref="F67:G67"/>
    <mergeCell ref="H67:I67"/>
    <mergeCell ref="A69:I69"/>
    <mergeCell ref="A72:I72"/>
    <mergeCell ref="A7:I7"/>
    <mergeCell ref="A8:I8"/>
    <mergeCell ref="A9:I9"/>
    <mergeCell ref="A10:I10"/>
    <mergeCell ref="A26:I26"/>
    <mergeCell ref="A15:I15"/>
    <mergeCell ref="A23:I23"/>
    <mergeCell ref="A53:I53"/>
    <mergeCell ref="A55:I55"/>
    <mergeCell ref="A27:I27"/>
    <mergeCell ref="A29:I29"/>
    <mergeCell ref="A30:I30"/>
    <mergeCell ref="A34:I34"/>
    <mergeCell ref="A36:I36"/>
    <mergeCell ref="A38:I38"/>
    <mergeCell ref="A75:I75"/>
    <mergeCell ref="A78:I78"/>
    <mergeCell ref="A81:I81"/>
    <mergeCell ref="A40:I40"/>
    <mergeCell ref="A42:I42"/>
    <mergeCell ref="A44:I44"/>
    <mergeCell ref="A46:I46"/>
    <mergeCell ref="A48:I48"/>
    <mergeCell ref="A59:I59"/>
    <mergeCell ref="A51:I51"/>
  </mergeCells>
  <printOptions/>
  <pageMargins left="0.984251968503937" right="0.5511811023622047" top="0.7874015748031497" bottom="0.7874015748031497" header="0.5118110236220472" footer="0.5118110236220472"/>
  <pageSetup horizontalDpi="600" verticalDpi="600" orientation="portrait" paperSize="9" r:id="rId2"/>
  <headerFoot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Zeros="0" tabSelected="1" view="pageBreakPreview" zoomScaleSheetLayoutView="100" workbookViewId="0" topLeftCell="A1">
      <pane xSplit="3" ySplit="3" topLeftCell="D4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B9" sqref="B9"/>
    </sheetView>
  </sheetViews>
  <sheetFormatPr defaultColWidth="9.140625" defaultRowHeight="15"/>
  <cols>
    <col min="1" max="1" width="6.57421875" style="1" customWidth="1"/>
    <col min="2" max="2" width="35.00390625" style="1" customWidth="1"/>
    <col min="3" max="3" width="10.140625" style="2" customWidth="1"/>
    <col min="4" max="5" width="11.57421875" style="40" customWidth="1"/>
    <col min="6" max="6" width="10.57421875" style="53" bestFit="1" customWidth="1"/>
    <col min="7" max="8" width="9.7109375" style="2" bestFit="1" customWidth="1"/>
    <col min="9" max="9" width="10.57421875" style="2" bestFit="1" customWidth="1"/>
    <col min="10" max="10" width="5.8515625" style="2" bestFit="1" customWidth="1"/>
    <col min="11" max="12" width="11.7109375" style="2" bestFit="1" customWidth="1"/>
    <col min="13" max="13" width="12.7109375" style="2" bestFit="1" customWidth="1"/>
    <col min="14" max="16384" width="9.140625" style="1" customWidth="1"/>
  </cols>
  <sheetData>
    <row r="1" spans="1:13" s="11" customFormat="1" ht="15.75" thickBot="1">
      <c r="A1" s="10" t="s">
        <v>68</v>
      </c>
      <c r="D1" s="65" t="s">
        <v>35</v>
      </c>
      <c r="E1" s="123" t="s">
        <v>182</v>
      </c>
      <c r="F1" s="65" t="s">
        <v>35</v>
      </c>
      <c r="G1" s="63" t="s">
        <v>169</v>
      </c>
      <c r="H1" s="123"/>
      <c r="I1" s="10"/>
      <c r="J1" s="10"/>
      <c r="K1" s="10"/>
      <c r="L1" s="10"/>
      <c r="M1" s="10"/>
    </row>
    <row r="2" spans="1:13" s="39" customFormat="1" ht="89.25" customHeight="1" thickBot="1">
      <c r="A2" s="167" t="s">
        <v>114</v>
      </c>
      <c r="B2" s="167"/>
      <c r="C2" s="168"/>
      <c r="D2" s="158" t="s">
        <v>85</v>
      </c>
      <c r="E2" s="159"/>
      <c r="F2" s="169" t="s">
        <v>13</v>
      </c>
      <c r="G2" s="170"/>
      <c r="H2" s="170"/>
      <c r="I2" s="171"/>
      <c r="J2" s="152" t="s">
        <v>12</v>
      </c>
      <c r="K2" s="153"/>
      <c r="L2" s="153"/>
      <c r="M2" s="154"/>
    </row>
    <row r="3" spans="1:13" ht="45">
      <c r="A3" s="15" t="s">
        <v>0</v>
      </c>
      <c r="B3" s="16" t="s">
        <v>2</v>
      </c>
      <c r="C3" s="23" t="s">
        <v>3</v>
      </c>
      <c r="D3" s="41" t="s">
        <v>63</v>
      </c>
      <c r="E3" s="42" t="s">
        <v>64</v>
      </c>
      <c r="F3" s="49" t="s">
        <v>4</v>
      </c>
      <c r="G3" s="16" t="s">
        <v>5</v>
      </c>
      <c r="H3" s="16" t="s">
        <v>11</v>
      </c>
      <c r="I3" s="17" t="s">
        <v>7</v>
      </c>
      <c r="J3" s="15" t="s">
        <v>10</v>
      </c>
      <c r="K3" s="16" t="s">
        <v>8</v>
      </c>
      <c r="L3" s="23" t="s">
        <v>6</v>
      </c>
      <c r="M3" s="17" t="s">
        <v>9</v>
      </c>
    </row>
    <row r="4" spans="1:13" ht="11.25">
      <c r="A4" s="18"/>
      <c r="B4" s="9"/>
      <c r="C4" s="24"/>
      <c r="D4" s="43"/>
      <c r="E4" s="44"/>
      <c r="F4" s="50"/>
      <c r="G4" s="9"/>
      <c r="H4" s="9"/>
      <c r="I4" s="19"/>
      <c r="J4" s="18"/>
      <c r="K4" s="9"/>
      <c r="L4" s="24"/>
      <c r="M4" s="19"/>
    </row>
    <row r="5" spans="1:13" s="39" customFormat="1" ht="11.25">
      <c r="A5" s="87" t="s">
        <v>112</v>
      </c>
      <c r="B5" s="88"/>
      <c r="C5" s="89"/>
      <c r="D5" s="90"/>
      <c r="E5" s="91"/>
      <c r="F5" s="92"/>
      <c r="G5" s="88"/>
      <c r="H5" s="88"/>
      <c r="I5" s="93"/>
      <c r="J5" s="94"/>
      <c r="K5" s="88"/>
      <c r="L5" s="89"/>
      <c r="M5" s="93"/>
    </row>
    <row r="6" spans="1:13" s="39" customFormat="1" ht="10.5" customHeight="1">
      <c r="A6" s="55"/>
      <c r="B6" s="56"/>
      <c r="C6" s="57"/>
      <c r="D6" s="58"/>
      <c r="E6" s="59"/>
      <c r="F6" s="60"/>
      <c r="G6" s="56"/>
      <c r="H6" s="56"/>
      <c r="I6" s="61"/>
      <c r="J6" s="55"/>
      <c r="K6" s="56"/>
      <c r="L6" s="57"/>
      <c r="M6" s="61"/>
    </row>
    <row r="7" spans="1:13" ht="33.75">
      <c r="A7" s="20" t="s">
        <v>75</v>
      </c>
      <c r="B7" s="6" t="s">
        <v>139</v>
      </c>
      <c r="C7" s="26" t="s">
        <v>1</v>
      </c>
      <c r="D7" s="164"/>
      <c r="E7" s="155"/>
      <c r="F7" s="54"/>
      <c r="G7" s="13">
        <v>0.23</v>
      </c>
      <c r="H7" s="14">
        <f aca="true" t="shared" si="0" ref="H7:H21">ROUND(F7*G7,2)</f>
        <v>0</v>
      </c>
      <c r="I7" s="36">
        <f aca="true" t="shared" si="1" ref="I7:I21">F7+H7</f>
        <v>0</v>
      </c>
      <c r="J7" s="20">
        <v>10</v>
      </c>
      <c r="K7" s="30">
        <f aca="true" t="shared" si="2" ref="K7:K21">F7*J7</f>
        <v>0</v>
      </c>
      <c r="L7" s="25">
        <f aca="true" t="shared" si="3" ref="L7:L21">H7*J7</f>
        <v>0</v>
      </c>
      <c r="M7" s="28">
        <f aca="true" t="shared" si="4" ref="M7:M21">I7*J7</f>
        <v>0</v>
      </c>
    </row>
    <row r="8" spans="1:13" ht="33.75">
      <c r="A8" s="35" t="s">
        <v>76</v>
      </c>
      <c r="B8" s="6" t="s">
        <v>140</v>
      </c>
      <c r="C8" s="26" t="s">
        <v>1</v>
      </c>
      <c r="D8" s="162"/>
      <c r="E8" s="156"/>
      <c r="F8" s="54"/>
      <c r="G8" s="13">
        <v>0.08</v>
      </c>
      <c r="H8" s="14">
        <f t="shared" si="0"/>
        <v>0</v>
      </c>
      <c r="I8" s="36">
        <f t="shared" si="1"/>
        <v>0</v>
      </c>
      <c r="J8" s="35">
        <f>J7</f>
        <v>10</v>
      </c>
      <c r="K8" s="30">
        <f t="shared" si="2"/>
        <v>0</v>
      </c>
      <c r="L8" s="25">
        <f t="shared" si="3"/>
        <v>0</v>
      </c>
      <c r="M8" s="28">
        <f t="shared" si="4"/>
        <v>0</v>
      </c>
    </row>
    <row r="9" spans="1:13" s="39" customFormat="1" ht="45">
      <c r="A9" s="35" t="s">
        <v>172</v>
      </c>
      <c r="B9" s="6" t="s">
        <v>185</v>
      </c>
      <c r="C9" s="26" t="s">
        <v>1</v>
      </c>
      <c r="D9" s="162"/>
      <c r="E9" s="156"/>
      <c r="F9" s="54"/>
      <c r="G9" s="13">
        <v>0.08</v>
      </c>
      <c r="H9" s="124" t="s">
        <v>174</v>
      </c>
      <c r="I9" s="125" t="s">
        <v>175</v>
      </c>
      <c r="J9" s="35">
        <v>10</v>
      </c>
      <c r="K9" s="33" t="s">
        <v>176</v>
      </c>
      <c r="L9" s="32" t="s">
        <v>177</v>
      </c>
      <c r="M9" s="34" t="s">
        <v>178</v>
      </c>
    </row>
    <row r="10" spans="1:13" s="39" customFormat="1" ht="56.25">
      <c r="A10" s="35" t="s">
        <v>173</v>
      </c>
      <c r="B10" s="6" t="s">
        <v>141</v>
      </c>
      <c r="C10" s="26" t="s">
        <v>1</v>
      </c>
      <c r="D10" s="162"/>
      <c r="E10" s="156"/>
      <c r="F10" s="54"/>
      <c r="G10" s="13">
        <v>0.08</v>
      </c>
      <c r="H10" s="31">
        <f>ROUND(F10*G10,2)</f>
        <v>0</v>
      </c>
      <c r="I10" s="38">
        <f>F10+H10</f>
        <v>0</v>
      </c>
      <c r="J10" s="35">
        <f>J8</f>
        <v>10</v>
      </c>
      <c r="K10" s="33">
        <f>F10*J10</f>
        <v>0</v>
      </c>
      <c r="L10" s="32">
        <f>H10*J10</f>
        <v>0</v>
      </c>
      <c r="M10" s="34">
        <f>I10*J10</f>
        <v>0</v>
      </c>
    </row>
    <row r="11" spans="1:13" ht="33.75">
      <c r="A11" s="35" t="s">
        <v>77</v>
      </c>
      <c r="B11" s="6" t="s">
        <v>142</v>
      </c>
      <c r="C11" s="26" t="s">
        <v>1</v>
      </c>
      <c r="D11" s="164"/>
      <c r="E11" s="155"/>
      <c r="F11" s="54"/>
      <c r="G11" s="13">
        <v>0.23</v>
      </c>
      <c r="H11" s="14">
        <f t="shared" si="0"/>
        <v>0</v>
      </c>
      <c r="I11" s="36">
        <f t="shared" si="1"/>
        <v>0</v>
      </c>
      <c r="J11" s="35">
        <v>18</v>
      </c>
      <c r="K11" s="30">
        <f t="shared" si="2"/>
        <v>0</v>
      </c>
      <c r="L11" s="25">
        <f t="shared" si="3"/>
        <v>0</v>
      </c>
      <c r="M11" s="28">
        <f t="shared" si="4"/>
        <v>0</v>
      </c>
    </row>
    <row r="12" spans="1:13" ht="33.75">
      <c r="A12" s="35" t="s">
        <v>78</v>
      </c>
      <c r="B12" s="6" t="s">
        <v>143</v>
      </c>
      <c r="C12" s="26" t="s">
        <v>1</v>
      </c>
      <c r="D12" s="162"/>
      <c r="E12" s="156"/>
      <c r="F12" s="54"/>
      <c r="G12" s="13">
        <v>0.08</v>
      </c>
      <c r="H12" s="14">
        <f t="shared" si="0"/>
        <v>0</v>
      </c>
      <c r="I12" s="36">
        <f t="shared" si="1"/>
        <v>0</v>
      </c>
      <c r="J12" s="35">
        <f>J11</f>
        <v>18</v>
      </c>
      <c r="K12" s="30">
        <f t="shared" si="2"/>
        <v>0</v>
      </c>
      <c r="L12" s="25">
        <f t="shared" si="3"/>
        <v>0</v>
      </c>
      <c r="M12" s="28">
        <f t="shared" si="4"/>
        <v>0</v>
      </c>
    </row>
    <row r="13" spans="1:13" s="39" customFormat="1" ht="56.25">
      <c r="A13" s="35" t="s">
        <v>101</v>
      </c>
      <c r="B13" s="6" t="s">
        <v>144</v>
      </c>
      <c r="C13" s="26" t="s">
        <v>1</v>
      </c>
      <c r="D13" s="163"/>
      <c r="E13" s="157"/>
      <c r="F13" s="54"/>
      <c r="G13" s="13">
        <v>0.08</v>
      </c>
      <c r="H13" s="31">
        <f>ROUND(F13*G13,2)</f>
        <v>0</v>
      </c>
      <c r="I13" s="38">
        <f>F13+H13</f>
        <v>0</v>
      </c>
      <c r="J13" s="35">
        <f>J12</f>
        <v>18</v>
      </c>
      <c r="K13" s="33">
        <f>F13*J13</f>
        <v>0</v>
      </c>
      <c r="L13" s="32">
        <f>H13*J13</f>
        <v>0</v>
      </c>
      <c r="M13" s="34">
        <f>I13*J13</f>
        <v>0</v>
      </c>
    </row>
    <row r="14" spans="1:13" s="105" customFormat="1" ht="45">
      <c r="A14" s="95" t="s">
        <v>170</v>
      </c>
      <c r="B14" s="96" t="s">
        <v>171</v>
      </c>
      <c r="C14" s="97" t="s">
        <v>1</v>
      </c>
      <c r="D14" s="121"/>
      <c r="E14" s="122"/>
      <c r="F14" s="54"/>
      <c r="G14" s="99">
        <v>0.08</v>
      </c>
      <c r="H14" s="100">
        <f>ROUND(F14*G14,2)</f>
        <v>0</v>
      </c>
      <c r="I14" s="101">
        <f>F14+H14</f>
        <v>0</v>
      </c>
      <c r="J14" s="95">
        <v>18</v>
      </c>
      <c r="K14" s="102" t="s">
        <v>179</v>
      </c>
      <c r="L14" s="103" t="s">
        <v>180</v>
      </c>
      <c r="M14" s="104" t="s">
        <v>181</v>
      </c>
    </row>
    <row r="15" spans="1:13" s="39" customFormat="1" ht="11.25">
      <c r="A15" s="87" t="s">
        <v>113</v>
      </c>
      <c r="B15" s="88"/>
      <c r="C15" s="89"/>
      <c r="D15" s="90"/>
      <c r="E15" s="91"/>
      <c r="F15" s="92"/>
      <c r="G15" s="88"/>
      <c r="H15" s="88"/>
      <c r="I15" s="93"/>
      <c r="J15" s="94"/>
      <c r="K15" s="88"/>
      <c r="L15" s="89"/>
      <c r="M15" s="93"/>
    </row>
    <row r="16" spans="1:13" s="105" customFormat="1" ht="11.25">
      <c r="A16" s="95"/>
      <c r="B16" s="96"/>
      <c r="C16" s="97"/>
      <c r="D16" s="85"/>
      <c r="E16" s="86"/>
      <c r="F16" s="98"/>
      <c r="G16" s="99"/>
      <c r="H16" s="100"/>
      <c r="I16" s="101"/>
      <c r="J16" s="95"/>
      <c r="K16" s="102"/>
      <c r="L16" s="103"/>
      <c r="M16" s="104"/>
    </row>
    <row r="17" spans="1:13" ht="33.75">
      <c r="A17" s="35" t="s">
        <v>79</v>
      </c>
      <c r="B17" s="6" t="s">
        <v>145</v>
      </c>
      <c r="C17" s="26" t="s">
        <v>1</v>
      </c>
      <c r="D17" s="164"/>
      <c r="E17" s="155"/>
      <c r="F17" s="54"/>
      <c r="G17" s="13">
        <v>0.23</v>
      </c>
      <c r="H17" s="14">
        <f t="shared" si="0"/>
        <v>0</v>
      </c>
      <c r="I17" s="36">
        <f t="shared" si="1"/>
        <v>0</v>
      </c>
      <c r="J17" s="35">
        <v>15</v>
      </c>
      <c r="K17" s="30">
        <f t="shared" si="2"/>
        <v>0</v>
      </c>
      <c r="L17" s="25">
        <f t="shared" si="3"/>
        <v>0</v>
      </c>
      <c r="M17" s="28">
        <f t="shared" si="4"/>
        <v>0</v>
      </c>
    </row>
    <row r="18" spans="1:13" ht="33.75">
      <c r="A18" s="35" t="s">
        <v>80</v>
      </c>
      <c r="B18" s="6" t="s">
        <v>146</v>
      </c>
      <c r="C18" s="26" t="s">
        <v>1</v>
      </c>
      <c r="D18" s="162"/>
      <c r="E18" s="156"/>
      <c r="F18" s="54"/>
      <c r="G18" s="13">
        <v>0.08</v>
      </c>
      <c r="H18" s="14">
        <f t="shared" si="0"/>
        <v>0</v>
      </c>
      <c r="I18" s="36">
        <f t="shared" si="1"/>
        <v>0</v>
      </c>
      <c r="J18" s="35">
        <f>J17</f>
        <v>15</v>
      </c>
      <c r="K18" s="30">
        <f t="shared" si="2"/>
        <v>0</v>
      </c>
      <c r="L18" s="25">
        <f t="shared" si="3"/>
        <v>0</v>
      </c>
      <c r="M18" s="28">
        <f t="shared" si="4"/>
        <v>0</v>
      </c>
    </row>
    <row r="19" spans="1:13" s="39" customFormat="1" ht="56.25">
      <c r="A19" s="35" t="s">
        <v>97</v>
      </c>
      <c r="B19" s="6" t="s">
        <v>147</v>
      </c>
      <c r="C19" s="26" t="s">
        <v>1</v>
      </c>
      <c r="D19" s="165"/>
      <c r="E19" s="166"/>
      <c r="F19" s="54"/>
      <c r="G19" s="13">
        <v>0.08</v>
      </c>
      <c r="H19" s="31">
        <f>ROUND(F19*G19,2)</f>
        <v>0</v>
      </c>
      <c r="I19" s="38">
        <f>F19+H19</f>
        <v>0</v>
      </c>
      <c r="J19" s="35">
        <f>J18</f>
        <v>15</v>
      </c>
      <c r="K19" s="33">
        <f>F19*J19</f>
        <v>0</v>
      </c>
      <c r="L19" s="32">
        <f>H19*J19</f>
        <v>0</v>
      </c>
      <c r="M19" s="34">
        <f>I19*J19</f>
        <v>0</v>
      </c>
    </row>
    <row r="20" spans="1:13" ht="33.75">
      <c r="A20" s="35" t="s">
        <v>81</v>
      </c>
      <c r="B20" s="6" t="s">
        <v>148</v>
      </c>
      <c r="C20" s="26" t="s">
        <v>1</v>
      </c>
      <c r="D20" s="164"/>
      <c r="E20" s="155"/>
      <c r="F20" s="54"/>
      <c r="G20" s="13">
        <v>0.23</v>
      </c>
      <c r="H20" s="14">
        <f t="shared" si="0"/>
        <v>0</v>
      </c>
      <c r="I20" s="36">
        <f t="shared" si="1"/>
        <v>0</v>
      </c>
      <c r="J20" s="35">
        <v>11</v>
      </c>
      <c r="K20" s="30">
        <f t="shared" si="2"/>
        <v>0</v>
      </c>
      <c r="L20" s="25">
        <f t="shared" si="3"/>
        <v>0</v>
      </c>
      <c r="M20" s="28">
        <f t="shared" si="4"/>
        <v>0</v>
      </c>
    </row>
    <row r="21" spans="1:13" ht="33.75">
      <c r="A21" s="35" t="s">
        <v>82</v>
      </c>
      <c r="B21" s="6" t="s">
        <v>149</v>
      </c>
      <c r="C21" s="26" t="s">
        <v>1</v>
      </c>
      <c r="D21" s="162"/>
      <c r="E21" s="156"/>
      <c r="F21" s="54"/>
      <c r="G21" s="13">
        <v>0.08</v>
      </c>
      <c r="H21" s="14">
        <f t="shared" si="0"/>
        <v>0</v>
      </c>
      <c r="I21" s="36">
        <f t="shared" si="1"/>
        <v>0</v>
      </c>
      <c r="J21" s="35">
        <f>J20</f>
        <v>11</v>
      </c>
      <c r="K21" s="30">
        <f t="shared" si="2"/>
        <v>0</v>
      </c>
      <c r="L21" s="25">
        <f t="shared" si="3"/>
        <v>0</v>
      </c>
      <c r="M21" s="28">
        <f t="shared" si="4"/>
        <v>0</v>
      </c>
    </row>
    <row r="22" spans="1:13" s="39" customFormat="1" ht="56.25">
      <c r="A22" s="35" t="s">
        <v>99</v>
      </c>
      <c r="B22" s="6" t="s">
        <v>150</v>
      </c>
      <c r="C22" s="26" t="s">
        <v>1</v>
      </c>
      <c r="D22" s="165"/>
      <c r="E22" s="166"/>
      <c r="F22" s="54"/>
      <c r="G22" s="13">
        <v>0.08</v>
      </c>
      <c r="H22" s="31">
        <f>ROUND(F22*G22,2)</f>
        <v>0</v>
      </c>
      <c r="I22" s="38">
        <f>F22+H22</f>
        <v>0</v>
      </c>
      <c r="J22" s="35">
        <f>J21</f>
        <v>11</v>
      </c>
      <c r="K22" s="33">
        <f>F22*J22</f>
        <v>0</v>
      </c>
      <c r="L22" s="32">
        <f>H22*J22</f>
        <v>0</v>
      </c>
      <c r="M22" s="34">
        <f>I22*J22</f>
        <v>0</v>
      </c>
    </row>
    <row r="23" spans="1:13" s="39" customFormat="1" ht="33.75">
      <c r="A23" s="35" t="s">
        <v>83</v>
      </c>
      <c r="B23" s="6" t="s">
        <v>151</v>
      </c>
      <c r="C23" s="26" t="s">
        <v>1</v>
      </c>
      <c r="D23" s="164"/>
      <c r="E23" s="155"/>
      <c r="F23" s="54"/>
      <c r="G23" s="13">
        <v>0.23</v>
      </c>
      <c r="H23" s="31">
        <f>ROUND(F23*G23,2)</f>
        <v>0</v>
      </c>
      <c r="I23" s="38">
        <f>F23+H23</f>
        <v>0</v>
      </c>
      <c r="J23" s="35">
        <v>2</v>
      </c>
      <c r="K23" s="33">
        <f>F23*J23</f>
        <v>0</v>
      </c>
      <c r="L23" s="32">
        <f>H23*J23</f>
        <v>0</v>
      </c>
      <c r="M23" s="34">
        <f>I23*J23</f>
        <v>0</v>
      </c>
    </row>
    <row r="24" spans="1:13" s="39" customFormat="1" ht="33.75">
      <c r="A24" s="35" t="s">
        <v>84</v>
      </c>
      <c r="B24" s="6" t="s">
        <v>152</v>
      </c>
      <c r="C24" s="26" t="s">
        <v>1</v>
      </c>
      <c r="D24" s="162"/>
      <c r="E24" s="156"/>
      <c r="F24" s="54"/>
      <c r="G24" s="13">
        <v>0.08</v>
      </c>
      <c r="H24" s="31">
        <f>ROUND(F24*G24,2)</f>
        <v>0</v>
      </c>
      <c r="I24" s="38">
        <f>F24+H24</f>
        <v>0</v>
      </c>
      <c r="J24" s="35">
        <f>J23</f>
        <v>2</v>
      </c>
      <c r="K24" s="33">
        <f>F24*J24</f>
        <v>0</v>
      </c>
      <c r="L24" s="32">
        <f>H24*J24</f>
        <v>0</v>
      </c>
      <c r="M24" s="34">
        <f>I24*J24</f>
        <v>0</v>
      </c>
    </row>
    <row r="25" spans="1:13" s="39" customFormat="1" ht="56.25">
      <c r="A25" s="35" t="s">
        <v>100</v>
      </c>
      <c r="B25" s="6" t="s">
        <v>153</v>
      </c>
      <c r="C25" s="26" t="s">
        <v>1</v>
      </c>
      <c r="D25" s="165"/>
      <c r="E25" s="166"/>
      <c r="F25" s="54"/>
      <c r="G25" s="13">
        <v>0.08</v>
      </c>
      <c r="H25" s="31">
        <f>ROUND(F25*G25,2)</f>
        <v>0</v>
      </c>
      <c r="I25" s="38">
        <f>F25+H25</f>
        <v>0</v>
      </c>
      <c r="J25" s="35">
        <f>J24</f>
        <v>2</v>
      </c>
      <c r="K25" s="33">
        <f>F25*J25</f>
        <v>0</v>
      </c>
      <c r="L25" s="32">
        <f>H25*J25</f>
        <v>0</v>
      </c>
      <c r="M25" s="34">
        <f>I25*J25</f>
        <v>0</v>
      </c>
    </row>
    <row r="26" spans="1:13" s="105" customFormat="1" ht="11.25">
      <c r="A26" s="95"/>
      <c r="B26" s="96"/>
      <c r="C26" s="97"/>
      <c r="D26" s="106"/>
      <c r="E26" s="107"/>
      <c r="F26" s="98"/>
      <c r="G26" s="99"/>
      <c r="H26" s="100"/>
      <c r="I26" s="101"/>
      <c r="J26" s="95"/>
      <c r="K26" s="102"/>
      <c r="L26" s="103"/>
      <c r="M26" s="104"/>
    </row>
    <row r="27" spans="1:13" s="39" customFormat="1" ht="11.25">
      <c r="A27" s="87" t="s">
        <v>168</v>
      </c>
      <c r="B27" s="88"/>
      <c r="C27" s="89"/>
      <c r="D27" s="90"/>
      <c r="E27" s="91"/>
      <c r="F27" s="92"/>
      <c r="G27" s="88"/>
      <c r="H27" s="88"/>
      <c r="I27" s="93"/>
      <c r="J27" s="94"/>
      <c r="K27" s="88"/>
      <c r="L27" s="89"/>
      <c r="M27" s="93"/>
    </row>
    <row r="28" spans="1:13" s="105" customFormat="1" ht="11.25">
      <c r="A28" s="95"/>
      <c r="B28" s="96"/>
      <c r="C28" s="97"/>
      <c r="D28" s="85"/>
      <c r="E28" s="86"/>
      <c r="F28" s="98"/>
      <c r="G28" s="99"/>
      <c r="H28" s="100"/>
      <c r="I28" s="101"/>
      <c r="J28" s="95"/>
      <c r="K28" s="102"/>
      <c r="L28" s="103"/>
      <c r="M28" s="104"/>
    </row>
    <row r="29" spans="1:13" s="39" customFormat="1" ht="22.5">
      <c r="A29" s="75" t="s">
        <v>117</v>
      </c>
      <c r="B29" s="76" t="s">
        <v>86</v>
      </c>
      <c r="C29" s="77" t="s">
        <v>1</v>
      </c>
      <c r="D29" s="161"/>
      <c r="E29" s="160"/>
      <c r="F29" s="78"/>
      <c r="G29" s="79">
        <v>0.23</v>
      </c>
      <c r="H29" s="80">
        <f aca="true" t="shared" si="5" ref="H29:H39">ROUND(F29*G29,2)</f>
        <v>0</v>
      </c>
      <c r="I29" s="81">
        <f aca="true" t="shared" si="6" ref="I29:I39">F29+H29</f>
        <v>0</v>
      </c>
      <c r="J29" s="75">
        <f>14</f>
        <v>14</v>
      </c>
      <c r="K29" s="82">
        <f aca="true" t="shared" si="7" ref="K29:K39">F29*J29</f>
        <v>0</v>
      </c>
      <c r="L29" s="83">
        <f aca="true" t="shared" si="8" ref="L29:L39">H29*J29</f>
        <v>0</v>
      </c>
      <c r="M29" s="84">
        <f aca="true" t="shared" si="9" ref="M29:M39">I29*J29</f>
        <v>0</v>
      </c>
    </row>
    <row r="30" spans="1:13" s="39" customFormat="1" ht="22.5">
      <c r="A30" s="75" t="s">
        <v>118</v>
      </c>
      <c r="B30" s="6" t="s">
        <v>87</v>
      </c>
      <c r="C30" s="26" t="s">
        <v>1</v>
      </c>
      <c r="D30" s="162"/>
      <c r="E30" s="156"/>
      <c r="F30" s="54"/>
      <c r="G30" s="13">
        <v>0.08</v>
      </c>
      <c r="H30" s="31">
        <f t="shared" si="5"/>
        <v>0</v>
      </c>
      <c r="I30" s="38">
        <f t="shared" si="6"/>
        <v>0</v>
      </c>
      <c r="J30" s="35">
        <f>J29</f>
        <v>14</v>
      </c>
      <c r="K30" s="33">
        <f t="shared" si="7"/>
        <v>0</v>
      </c>
      <c r="L30" s="32">
        <f t="shared" si="8"/>
        <v>0</v>
      </c>
      <c r="M30" s="34">
        <f t="shared" si="9"/>
        <v>0</v>
      </c>
    </row>
    <row r="31" spans="1:13" s="39" customFormat="1" ht="33.75">
      <c r="A31" s="75" t="s">
        <v>119</v>
      </c>
      <c r="B31" s="6" t="s">
        <v>94</v>
      </c>
      <c r="C31" s="26" t="s">
        <v>1</v>
      </c>
      <c r="D31" s="163"/>
      <c r="E31" s="157"/>
      <c r="F31" s="54"/>
      <c r="G31" s="13">
        <v>0.08</v>
      </c>
      <c r="H31" s="31">
        <f>ROUND(F31*G31,2)</f>
        <v>0</v>
      </c>
      <c r="I31" s="38">
        <f>F31+H31</f>
        <v>0</v>
      </c>
      <c r="J31" s="35">
        <f>J30</f>
        <v>14</v>
      </c>
      <c r="K31" s="33">
        <f>F31*J31</f>
        <v>0</v>
      </c>
      <c r="L31" s="32">
        <f>H31*J31</f>
        <v>0</v>
      </c>
      <c r="M31" s="34">
        <f>I31*J31</f>
        <v>0</v>
      </c>
    </row>
    <row r="32" spans="1:13" s="39" customFormat="1" ht="22.5">
      <c r="A32" s="75" t="s">
        <v>120</v>
      </c>
      <c r="B32" s="76" t="s">
        <v>88</v>
      </c>
      <c r="C32" s="26" t="s">
        <v>1</v>
      </c>
      <c r="D32" s="161"/>
      <c r="E32" s="160"/>
      <c r="F32" s="54"/>
      <c r="G32" s="13">
        <v>0.23</v>
      </c>
      <c r="H32" s="31">
        <f t="shared" si="5"/>
        <v>0</v>
      </c>
      <c r="I32" s="38">
        <f t="shared" si="6"/>
        <v>0</v>
      </c>
      <c r="J32" s="35">
        <f>15+8</f>
        <v>23</v>
      </c>
      <c r="K32" s="33">
        <f t="shared" si="7"/>
        <v>0</v>
      </c>
      <c r="L32" s="32">
        <f t="shared" si="8"/>
        <v>0</v>
      </c>
      <c r="M32" s="34">
        <f t="shared" si="9"/>
        <v>0</v>
      </c>
    </row>
    <row r="33" spans="1:13" s="39" customFormat="1" ht="22.5">
      <c r="A33" s="75" t="s">
        <v>121</v>
      </c>
      <c r="B33" s="6" t="s">
        <v>89</v>
      </c>
      <c r="C33" s="26" t="s">
        <v>1</v>
      </c>
      <c r="D33" s="162"/>
      <c r="E33" s="156"/>
      <c r="F33" s="54"/>
      <c r="G33" s="13">
        <v>0.08</v>
      </c>
      <c r="H33" s="31">
        <f t="shared" si="5"/>
        <v>0</v>
      </c>
      <c r="I33" s="38">
        <f t="shared" si="6"/>
        <v>0</v>
      </c>
      <c r="J33" s="35">
        <f>J32</f>
        <v>23</v>
      </c>
      <c r="K33" s="33">
        <f t="shared" si="7"/>
        <v>0</v>
      </c>
      <c r="L33" s="32">
        <f t="shared" si="8"/>
        <v>0</v>
      </c>
      <c r="M33" s="34">
        <f t="shared" si="9"/>
        <v>0</v>
      </c>
    </row>
    <row r="34" spans="1:13" s="39" customFormat="1" ht="33.75">
      <c r="A34" s="75" t="s">
        <v>122</v>
      </c>
      <c r="B34" s="6" t="s">
        <v>95</v>
      </c>
      <c r="C34" s="26" t="s">
        <v>1</v>
      </c>
      <c r="D34" s="163"/>
      <c r="E34" s="157"/>
      <c r="F34" s="54"/>
      <c r="G34" s="13">
        <v>0.08</v>
      </c>
      <c r="H34" s="31">
        <f>ROUND(F34*G34,2)</f>
        <v>0</v>
      </c>
      <c r="I34" s="38">
        <f>F34+H34</f>
        <v>0</v>
      </c>
      <c r="J34" s="35">
        <f>J33</f>
        <v>23</v>
      </c>
      <c r="K34" s="33">
        <f>F34*J34</f>
        <v>0</v>
      </c>
      <c r="L34" s="32">
        <f>H34*J34</f>
        <v>0</v>
      </c>
      <c r="M34" s="34">
        <f>I34*J34</f>
        <v>0</v>
      </c>
    </row>
    <row r="35" spans="1:13" s="39" customFormat="1" ht="22.5">
      <c r="A35" s="75" t="s">
        <v>123</v>
      </c>
      <c r="B35" s="76" t="s">
        <v>90</v>
      </c>
      <c r="C35" s="26" t="s">
        <v>1</v>
      </c>
      <c r="D35" s="161"/>
      <c r="E35" s="160"/>
      <c r="F35" s="54"/>
      <c r="G35" s="13">
        <v>0.23</v>
      </c>
      <c r="H35" s="31">
        <f t="shared" si="5"/>
        <v>0</v>
      </c>
      <c r="I35" s="38">
        <f t="shared" si="6"/>
        <v>0</v>
      </c>
      <c r="J35" s="35">
        <f>10+2</f>
        <v>12</v>
      </c>
      <c r="K35" s="33">
        <f t="shared" si="7"/>
        <v>0</v>
      </c>
      <c r="L35" s="32">
        <f t="shared" si="8"/>
        <v>0</v>
      </c>
      <c r="M35" s="34">
        <f t="shared" si="9"/>
        <v>0</v>
      </c>
    </row>
    <row r="36" spans="1:13" s="39" customFormat="1" ht="22.5">
      <c r="A36" s="75" t="s">
        <v>124</v>
      </c>
      <c r="B36" s="6" t="s">
        <v>91</v>
      </c>
      <c r="C36" s="26" t="s">
        <v>1</v>
      </c>
      <c r="D36" s="162"/>
      <c r="E36" s="156"/>
      <c r="F36" s="54"/>
      <c r="G36" s="13">
        <v>0.08</v>
      </c>
      <c r="H36" s="31">
        <f t="shared" si="5"/>
        <v>0</v>
      </c>
      <c r="I36" s="38">
        <f t="shared" si="6"/>
        <v>0</v>
      </c>
      <c r="J36" s="35">
        <f>J35</f>
        <v>12</v>
      </c>
      <c r="K36" s="33">
        <f t="shared" si="7"/>
        <v>0</v>
      </c>
      <c r="L36" s="32">
        <f t="shared" si="8"/>
        <v>0</v>
      </c>
      <c r="M36" s="34">
        <f t="shared" si="9"/>
        <v>0</v>
      </c>
    </row>
    <row r="37" spans="1:13" s="39" customFormat="1" ht="33.75">
      <c r="A37" s="75" t="s">
        <v>125</v>
      </c>
      <c r="B37" s="6" t="s">
        <v>96</v>
      </c>
      <c r="C37" s="26" t="s">
        <v>1</v>
      </c>
      <c r="D37" s="163"/>
      <c r="E37" s="157"/>
      <c r="F37" s="54"/>
      <c r="G37" s="13">
        <v>0.08</v>
      </c>
      <c r="H37" s="31">
        <f>ROUND(F37*G37,2)</f>
        <v>0</v>
      </c>
      <c r="I37" s="38">
        <f>F37+H37</f>
        <v>0</v>
      </c>
      <c r="J37" s="35">
        <f>J36</f>
        <v>12</v>
      </c>
      <c r="K37" s="33">
        <f>F37*J37</f>
        <v>0</v>
      </c>
      <c r="L37" s="32">
        <f>H37*J37</f>
        <v>0</v>
      </c>
      <c r="M37" s="34">
        <f>I37*J37</f>
        <v>0</v>
      </c>
    </row>
    <row r="38" spans="1:13" s="39" customFormat="1" ht="22.5">
      <c r="A38" s="75" t="s">
        <v>126</v>
      </c>
      <c r="B38" s="76" t="s">
        <v>92</v>
      </c>
      <c r="C38" s="26" t="s">
        <v>1</v>
      </c>
      <c r="D38" s="161"/>
      <c r="E38" s="160"/>
      <c r="F38" s="54"/>
      <c r="G38" s="13">
        <v>0.23</v>
      </c>
      <c r="H38" s="31">
        <f t="shared" si="5"/>
        <v>0</v>
      </c>
      <c r="I38" s="38">
        <f t="shared" si="6"/>
        <v>0</v>
      </c>
      <c r="J38" s="35">
        <f>2+3</f>
        <v>5</v>
      </c>
      <c r="K38" s="33">
        <f t="shared" si="7"/>
        <v>0</v>
      </c>
      <c r="L38" s="32">
        <f t="shared" si="8"/>
        <v>0</v>
      </c>
      <c r="M38" s="34">
        <f t="shared" si="9"/>
        <v>0</v>
      </c>
    </row>
    <row r="39" spans="1:13" s="39" customFormat="1" ht="22.5">
      <c r="A39" s="75" t="s">
        <v>127</v>
      </c>
      <c r="B39" s="6" t="s">
        <v>93</v>
      </c>
      <c r="C39" s="26" t="s">
        <v>1</v>
      </c>
      <c r="D39" s="162"/>
      <c r="E39" s="156"/>
      <c r="F39" s="54"/>
      <c r="G39" s="13">
        <v>0.08</v>
      </c>
      <c r="H39" s="31">
        <f t="shared" si="5"/>
        <v>0</v>
      </c>
      <c r="I39" s="38">
        <f t="shared" si="6"/>
        <v>0</v>
      </c>
      <c r="J39" s="35">
        <f>J38</f>
        <v>5</v>
      </c>
      <c r="K39" s="33">
        <f t="shared" si="7"/>
        <v>0</v>
      </c>
      <c r="L39" s="32">
        <f t="shared" si="8"/>
        <v>0</v>
      </c>
      <c r="M39" s="34">
        <f t="shared" si="9"/>
        <v>0</v>
      </c>
    </row>
    <row r="40" spans="1:13" s="39" customFormat="1" ht="33.75">
      <c r="A40" s="75" t="s">
        <v>128</v>
      </c>
      <c r="B40" s="6" t="s">
        <v>98</v>
      </c>
      <c r="C40" s="26" t="s">
        <v>1</v>
      </c>
      <c r="D40" s="165"/>
      <c r="E40" s="166"/>
      <c r="F40" s="54"/>
      <c r="G40" s="13">
        <v>0.08</v>
      </c>
      <c r="H40" s="31">
        <f>ROUND(F40*G40,2)</f>
        <v>0</v>
      </c>
      <c r="I40" s="38">
        <f>F40+H40</f>
        <v>0</v>
      </c>
      <c r="J40" s="35">
        <f>J39</f>
        <v>5</v>
      </c>
      <c r="K40" s="33">
        <f>F40*J40</f>
        <v>0</v>
      </c>
      <c r="L40" s="32">
        <f>H40*J40</f>
        <v>0</v>
      </c>
      <c r="M40" s="34">
        <f>I40*J40</f>
        <v>0</v>
      </c>
    </row>
    <row r="41" spans="1:13" s="39" customFormat="1" ht="11.25">
      <c r="A41" s="35"/>
      <c r="B41" s="5"/>
      <c r="C41" s="26"/>
      <c r="D41" s="45"/>
      <c r="E41" s="46"/>
      <c r="F41" s="51"/>
      <c r="G41" s="12"/>
      <c r="H41" s="12"/>
      <c r="I41" s="21"/>
      <c r="J41" s="35"/>
      <c r="K41" s="12"/>
      <c r="L41" s="26"/>
      <c r="M41" s="21"/>
    </row>
    <row r="42" spans="1:13" s="3" customFormat="1" ht="11.25">
      <c r="A42" s="22" t="s">
        <v>116</v>
      </c>
      <c r="B42" s="4"/>
      <c r="C42" s="27"/>
      <c r="D42" s="47"/>
      <c r="E42" s="48"/>
      <c r="F42" s="52"/>
      <c r="G42" s="7"/>
      <c r="H42" s="7"/>
      <c r="I42" s="37"/>
      <c r="J42" s="29"/>
      <c r="K42" s="8">
        <f>SUM(K7:K41)</f>
        <v>0</v>
      </c>
      <c r="L42" s="8">
        <f>SUM(L7:L41)</f>
        <v>0</v>
      </c>
      <c r="M42" s="8">
        <f>SUM(M7:M41)</f>
        <v>0</v>
      </c>
    </row>
    <row r="44" spans="2:10" ht="11.25">
      <c r="B44" s="1" t="s">
        <v>109</v>
      </c>
      <c r="J44" s="2">
        <f>J7+J11</f>
        <v>28</v>
      </c>
    </row>
    <row r="45" spans="2:10" ht="11.25">
      <c r="B45" s="1" t="s">
        <v>110</v>
      </c>
      <c r="J45" s="2">
        <f>J17+J20+J23</f>
        <v>28</v>
      </c>
    </row>
    <row r="46" spans="2:10" ht="11.25">
      <c r="B46" s="1" t="s">
        <v>111</v>
      </c>
      <c r="J46" s="2">
        <f>J29+J32+J35+J38</f>
        <v>54</v>
      </c>
    </row>
  </sheetData>
  <sheetProtection/>
  <mergeCells count="22">
    <mergeCell ref="F2:I2"/>
    <mergeCell ref="D23:D25"/>
    <mergeCell ref="E23:E25"/>
    <mergeCell ref="D7:D10"/>
    <mergeCell ref="E7:E10"/>
    <mergeCell ref="D11:D13"/>
    <mergeCell ref="D38:D40"/>
    <mergeCell ref="E38:E40"/>
    <mergeCell ref="D20:D22"/>
    <mergeCell ref="E20:E22"/>
    <mergeCell ref="D35:D37"/>
    <mergeCell ref="A2:C2"/>
    <mergeCell ref="J2:M2"/>
    <mergeCell ref="E11:E13"/>
    <mergeCell ref="D2:E2"/>
    <mergeCell ref="E35:E37"/>
    <mergeCell ref="D32:D34"/>
    <mergeCell ref="E32:E34"/>
    <mergeCell ref="D29:D31"/>
    <mergeCell ref="E29:E31"/>
    <mergeCell ref="D17:D19"/>
    <mergeCell ref="E17:E19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r:id="rId1"/>
  <headerFooter>
    <oddFooter>&amp;C- &amp;P -</oddFooter>
  </headerFooter>
  <colBreaks count="1" manualBreakCount="1">
    <brk id="5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Matys</dc:creator>
  <cp:keywords/>
  <dc:description/>
  <cp:lastModifiedBy>K Matys</cp:lastModifiedBy>
  <cp:lastPrinted>2019-09-12T10:50:06Z</cp:lastPrinted>
  <dcterms:created xsi:type="dcterms:W3CDTF">2017-11-07T10:43:34Z</dcterms:created>
  <dcterms:modified xsi:type="dcterms:W3CDTF">2020-03-27T08:40:17Z</dcterms:modified>
  <cp:category/>
  <cp:version/>
  <cp:contentType/>
  <cp:contentStatus/>
</cp:coreProperties>
</file>